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 defaultThemeVersion="124226"/>
  <bookViews>
    <workbookView xWindow="480" yWindow="372" windowWidth="20832" windowHeight="9732" firstSheet="5" activeTab="5"/>
  </bookViews>
  <sheets>
    <sheet name="Rozpočet 2012" sheetId="1" r:id="rId1"/>
    <sheet name="Rozpočet 2013" sheetId="2" r:id="rId2"/>
    <sheet name="Rozpočet 2014" sheetId="3" r:id="rId3"/>
    <sheet name="Rozpočet 2015" sheetId="4" r:id="rId4"/>
    <sheet name="Rozpočet 2016" sheetId="5" r:id="rId5"/>
    <sheet name="Rozpočet 2018" sheetId="6" r:id="rId6"/>
  </sheets>
  <calcPr calcId="125725"/>
</workbook>
</file>

<file path=xl/calcChain.xml><?xml version="1.0" encoding="utf-8"?>
<calcChain xmlns="http://schemas.openxmlformats.org/spreadsheetml/2006/main">
  <c r="E12" i="6"/>
  <c r="E14"/>
  <c r="E11"/>
  <c r="F39"/>
  <c r="E17"/>
  <c r="E10"/>
  <c r="E7" l="1"/>
  <c r="E15"/>
  <c r="E9"/>
  <c r="E6"/>
  <c r="F26"/>
  <c r="E18" l="1"/>
  <c r="C18"/>
  <c r="B18"/>
  <c r="D17"/>
  <c r="D16"/>
  <c r="D15"/>
  <c r="D14"/>
  <c r="D13"/>
  <c r="D12"/>
  <c r="D11"/>
  <c r="D10"/>
  <c r="D9"/>
  <c r="D8"/>
  <c r="D7"/>
  <c r="D6"/>
  <c r="F6" s="1"/>
  <c r="E8" i="5"/>
  <c r="E6"/>
  <c r="E7"/>
  <c r="E9"/>
  <c r="E12"/>
  <c r="E13"/>
  <c r="E15"/>
  <c r="E17"/>
  <c r="E18"/>
  <c r="F33"/>
  <c r="D7"/>
  <c r="D8"/>
  <c r="D9"/>
  <c r="D10"/>
  <c r="D11"/>
  <c r="D12"/>
  <c r="D13"/>
  <c r="D14"/>
  <c r="D15"/>
  <c r="D16"/>
  <c r="D17"/>
  <c r="D6"/>
  <c r="C18"/>
  <c r="B18"/>
  <c r="F32" i="4"/>
  <c r="F40"/>
  <c r="F42"/>
  <c r="F35" i="3"/>
  <c r="D18"/>
  <c r="C18"/>
  <c r="B18"/>
  <c r="F17"/>
  <c r="F18"/>
  <c r="E17"/>
  <c r="E16"/>
  <c r="E15"/>
  <c r="E14"/>
  <c r="E13"/>
  <c r="E12"/>
  <c r="E11"/>
  <c r="E10"/>
  <c r="E9"/>
  <c r="E8"/>
  <c r="E7"/>
  <c r="E6"/>
  <c r="G6"/>
  <c r="G7"/>
  <c r="G8"/>
  <c r="G9"/>
  <c r="G10"/>
  <c r="G11"/>
  <c r="G12"/>
  <c r="G13"/>
  <c r="G14"/>
  <c r="G15"/>
  <c r="G16"/>
  <c r="G17"/>
  <c r="E18"/>
  <c r="D59"/>
  <c r="D50"/>
  <c r="F18" i="4"/>
  <c r="D18"/>
  <c r="C18"/>
  <c r="B18"/>
  <c r="E17"/>
  <c r="E16"/>
  <c r="E15"/>
  <c r="E14"/>
  <c r="E13"/>
  <c r="E12"/>
  <c r="E11"/>
  <c r="E10"/>
  <c r="E9"/>
  <c r="E8"/>
  <c r="E7"/>
  <c r="E6"/>
  <c r="E18"/>
  <c r="G6"/>
  <c r="G7"/>
  <c r="G8"/>
  <c r="G9"/>
  <c r="G10"/>
  <c r="G11"/>
  <c r="G12"/>
  <c r="G13"/>
  <c r="G14"/>
  <c r="G15"/>
  <c r="G16"/>
  <c r="G17"/>
  <c r="E17" i="2"/>
  <c r="E16"/>
  <c r="E15"/>
  <c r="E14"/>
  <c r="E13"/>
  <c r="E12"/>
  <c r="E11"/>
  <c r="E10"/>
  <c r="E9"/>
  <c r="E8"/>
  <c r="E7"/>
  <c r="E6"/>
  <c r="B30"/>
  <c r="B29"/>
  <c r="G6"/>
  <c r="G7"/>
  <c r="G8"/>
  <c r="G9"/>
  <c r="G10"/>
  <c r="G11"/>
  <c r="G12"/>
  <c r="G13"/>
  <c r="G14"/>
  <c r="G15"/>
  <c r="G16"/>
  <c r="G17"/>
  <c r="E42" i="1"/>
  <c r="E41"/>
  <c r="E40"/>
  <c r="E39"/>
  <c r="E38"/>
  <c r="E37"/>
  <c r="E36"/>
  <c r="E35"/>
  <c r="F34"/>
  <c r="E34"/>
  <c r="E33"/>
  <c r="E32"/>
  <c r="F31"/>
  <c r="E31"/>
  <c r="G31"/>
  <c r="G32"/>
  <c r="G33"/>
  <c r="G34"/>
  <c r="G35"/>
  <c r="G36"/>
  <c r="G37"/>
  <c r="G38"/>
  <c r="G39"/>
  <c r="G40"/>
  <c r="G41"/>
  <c r="G42"/>
  <c r="C15"/>
  <c r="C14"/>
  <c r="C13"/>
  <c r="F10"/>
  <c r="C9"/>
  <c r="C8"/>
  <c r="B5"/>
  <c r="B19"/>
  <c r="B23"/>
  <c r="D18" i="5"/>
  <c r="F6"/>
  <c r="F7"/>
  <c r="F8"/>
  <c r="F9"/>
  <c r="F10"/>
  <c r="F11"/>
  <c r="F12"/>
  <c r="F13"/>
  <c r="F14"/>
  <c r="F15"/>
  <c r="F16"/>
  <c r="F17"/>
  <c r="F7" i="6" l="1"/>
  <c r="F8" s="1"/>
  <c r="F9" s="1"/>
  <c r="F10" s="1"/>
  <c r="F11" s="1"/>
  <c r="F12" s="1"/>
  <c r="F13" s="1"/>
  <c r="F14" s="1"/>
  <c r="F15" s="1"/>
  <c r="F16" s="1"/>
  <c r="F17" s="1"/>
  <c r="D18"/>
</calcChain>
</file>

<file path=xl/sharedStrings.xml><?xml version="1.0" encoding="utf-8"?>
<sst xmlns="http://schemas.openxmlformats.org/spreadsheetml/2006/main" count="237" uniqueCount="170">
  <si>
    <t>NÁVRH  ROZPOČTU na rok 2012</t>
  </si>
  <si>
    <t>stav k 1.1.2012</t>
  </si>
  <si>
    <t>příjmy (zálohy vlastníků-12*51546,-)</t>
  </si>
  <si>
    <t>výdaje</t>
  </si>
  <si>
    <t>úprava mříže-klika zevnitř</t>
  </si>
  <si>
    <t>úprava sklepních kójí - HUP</t>
  </si>
  <si>
    <t>Tomáš Zavadil</t>
  </si>
  <si>
    <t>kontrola a oprava elektřiny na chodbách</t>
  </si>
  <si>
    <t>Pavel Kožíšek</t>
  </si>
  <si>
    <t>oprava a nátěr oken na chodbách (zvenku)</t>
  </si>
  <si>
    <t>Jan Bouda</t>
  </si>
  <si>
    <t>vymalování chodeb</t>
  </si>
  <si>
    <t>AG Hammer, Pecháček</t>
  </si>
  <si>
    <t>fasáda</t>
  </si>
  <si>
    <t>Kubec, Kotlín</t>
  </si>
  <si>
    <t>pojištění domu</t>
  </si>
  <si>
    <t>zanášení popelnic (4*1620)</t>
  </si>
  <si>
    <t>servis výtahu</t>
  </si>
  <si>
    <t>elektropráce</t>
  </si>
  <si>
    <t>zpracování přehledů vyúčtování</t>
  </si>
  <si>
    <t>revize hasících přístrojů</t>
  </si>
  <si>
    <t>právní služby</t>
  </si>
  <si>
    <t>Kučírek Legal</t>
  </si>
  <si>
    <t>zůstatek k 31.12.2012</t>
  </si>
  <si>
    <t>stav pohledávek</t>
  </si>
  <si>
    <t>zůstatek k 31.12.2012 (po odečtu pohledávek)</t>
  </si>
  <si>
    <t>Stav účtu domu nám.Dr.Holého 1331/3 za období 1-12/2012</t>
  </si>
  <si>
    <t>příjmy</t>
  </si>
  <si>
    <t>náklady</t>
  </si>
  <si>
    <t>zůstatek</t>
  </si>
  <si>
    <t>do fondu oprav</t>
  </si>
  <si>
    <t xml:space="preserve">ze spol.částí </t>
  </si>
  <si>
    <t>ostatní příjmy</t>
  </si>
  <si>
    <t>celkem</t>
  </si>
  <si>
    <t>z fondu oprav</t>
  </si>
  <si>
    <t>počáteční zůstatek</t>
  </si>
  <si>
    <t>Stav účtu domu nám.Dr.Holého 1331/3 za období 1-12/2013</t>
  </si>
  <si>
    <t>Plánované čerpání</t>
  </si>
  <si>
    <t>úprava sklepních kójí</t>
  </si>
  <si>
    <t xml:space="preserve">leden </t>
  </si>
  <si>
    <t>domácí telefon-Pacoláková</t>
  </si>
  <si>
    <t>klíče, koště, osvětlení úklidová místnost</t>
  </si>
  <si>
    <t>pojištění 2013</t>
  </si>
  <si>
    <t xml:space="preserve">únor </t>
  </si>
  <si>
    <t>dodávka a montáž zámečnických prvků</t>
  </si>
  <si>
    <t xml:space="preserve">březen </t>
  </si>
  <si>
    <t>KONE-servis</t>
  </si>
  <si>
    <t>úprava sklepní kóje, zábradlí k popelnicím</t>
  </si>
  <si>
    <t>žárovky, ověření podpisu</t>
  </si>
  <si>
    <t>Brano ke mříži</t>
  </si>
  <si>
    <t xml:space="preserve">duben </t>
  </si>
  <si>
    <t xml:space="preserve">květen </t>
  </si>
  <si>
    <t>červen</t>
  </si>
  <si>
    <t>červenec</t>
  </si>
  <si>
    <t>srpen</t>
  </si>
  <si>
    <t>září</t>
  </si>
  <si>
    <t>říjen</t>
  </si>
  <si>
    <t>listopad</t>
  </si>
  <si>
    <t>prosinec</t>
  </si>
  <si>
    <t>Stav účtu domu nám.Dr.Holého 1331/3 za období 1-12/2014</t>
  </si>
  <si>
    <t>Náklady:</t>
  </si>
  <si>
    <t>Datum</t>
  </si>
  <si>
    <t>Číslo</t>
  </si>
  <si>
    <t>Text</t>
  </si>
  <si>
    <t>Částka</t>
  </si>
  <si>
    <t>14FV00001</t>
  </si>
  <si>
    <t>Pojištění domu</t>
  </si>
  <si>
    <t>14PO00001</t>
  </si>
  <si>
    <t>Zámek, klíče</t>
  </si>
  <si>
    <t>14FV00002</t>
  </si>
  <si>
    <t>Vyúčtování daně srážkové</t>
  </si>
  <si>
    <t>4133100006</t>
  </si>
  <si>
    <t>Vynášení a zanášení popelnic za 1.Q/2014</t>
  </si>
  <si>
    <t>14FV00003</t>
  </si>
  <si>
    <t>Zpracování rozúčtování příjmů ze společných prostor za rok 2013</t>
  </si>
  <si>
    <t>4133100010</t>
  </si>
  <si>
    <t>Osekání omítek (povodně)</t>
  </si>
  <si>
    <t>4133100014</t>
  </si>
  <si>
    <t>Revize hasicích přístrojů</t>
  </si>
  <si>
    <t>4133100017</t>
  </si>
  <si>
    <t>Vynášení a zanášení popelnic za 2.Q/2014</t>
  </si>
  <si>
    <t>4133100016</t>
  </si>
  <si>
    <t>Finanční poradenství a administrativní práce</t>
  </si>
  <si>
    <t>14FV00004</t>
  </si>
  <si>
    <t>Zpracování mezd za 6/2014</t>
  </si>
  <si>
    <t>14INW0003</t>
  </si>
  <si>
    <t>Odměna dle dohody o provedení práce</t>
  </si>
  <si>
    <t>4133100022</t>
  </si>
  <si>
    <t>Revize hromosvodu</t>
  </si>
  <si>
    <t>4133100023</t>
  </si>
  <si>
    <t>Záloha na náklady exekuce (p. Martin Beneš)</t>
  </si>
  <si>
    <t>4133100025</t>
  </si>
  <si>
    <t>Dodávka a montáž výlohy (záloha)</t>
  </si>
  <si>
    <t>4133100026</t>
  </si>
  <si>
    <t>Oprava rozvaděče měření přízemí</t>
  </si>
  <si>
    <t>4133100030</t>
  </si>
  <si>
    <t>Revize plynu</t>
  </si>
  <si>
    <t>4133100028</t>
  </si>
  <si>
    <t>Vynášení a zanášení popelnic za 3.Q/2014</t>
  </si>
  <si>
    <t>4133100031</t>
  </si>
  <si>
    <t>Práce na chodbě a ve světlíku (povodně)</t>
  </si>
  <si>
    <t>4133100034</t>
  </si>
  <si>
    <t>Dodávka a montáž výlohy (doplatek)</t>
  </si>
  <si>
    <t>14PO00003</t>
  </si>
  <si>
    <t>Oprava zvonkového tabla, výměna pohyb. čidla, zapojení, žárovky</t>
  </si>
  <si>
    <t>4133100037</t>
  </si>
  <si>
    <t>Vynášení a zanášení popelnic za 4.Q/2014</t>
  </si>
  <si>
    <t>14INW0009</t>
  </si>
  <si>
    <t>Úhrada správa společných prostor</t>
  </si>
  <si>
    <t>14INW0010</t>
  </si>
  <si>
    <t>Zrušení opravných položek</t>
  </si>
  <si>
    <t>4133100039</t>
  </si>
  <si>
    <t>Výměna čidel pohybu na chodbě</t>
  </si>
  <si>
    <t>4133100040</t>
  </si>
  <si>
    <t>Odstranění závad po revizi plynu</t>
  </si>
  <si>
    <t>Celkem:</t>
  </si>
  <si>
    <t>Ostatní příjmy:</t>
  </si>
  <si>
    <t>14INW0001</t>
  </si>
  <si>
    <t>Plnění pojišťovny povodně 2013</t>
  </si>
  <si>
    <t>14INW0002</t>
  </si>
  <si>
    <t>14INW0005</t>
  </si>
  <si>
    <t>14INW0008</t>
  </si>
  <si>
    <t>Nájem společných prostor</t>
  </si>
  <si>
    <t>Stav účtu domu nám.Dr.Holého 1331/3 za období 1-12/2015</t>
  </si>
  <si>
    <t>! Dluh pana Beneše</t>
  </si>
  <si>
    <t>realizováno</t>
  </si>
  <si>
    <t>Pojištění domu 2015</t>
  </si>
  <si>
    <t>Čipy a doprava</t>
  </si>
  <si>
    <t>Výměna lapače nečistot</t>
  </si>
  <si>
    <t>Klíče od úklidové místnosti</t>
  </si>
  <si>
    <t>Vyúčtování DzP</t>
  </si>
  <si>
    <t>Klíč od půdy</t>
  </si>
  <si>
    <t>Zanášení popelnic 1Q</t>
  </si>
  <si>
    <t>Oprava střechy</t>
  </si>
  <si>
    <t>Výměna vodoměrů</t>
  </si>
  <si>
    <t>plán</t>
  </si>
  <si>
    <t>Okýnko a mříž v úklidové místnosti</t>
  </si>
  <si>
    <t>Oprava střechy (čištění, nátěr a klempířina)</t>
  </si>
  <si>
    <t>! Částečně pokrývá práce Firmy REBOS</t>
  </si>
  <si>
    <t>Zateplení a drenáž dvora</t>
  </si>
  <si>
    <t>Okna ve společných prostorech</t>
  </si>
  <si>
    <t>! Za předpokladu získané dotace</t>
  </si>
  <si>
    <t>Skříňka na klíč k HUP a HUV</t>
  </si>
  <si>
    <t>Popelnice 2Q</t>
  </si>
  <si>
    <t>Popelnice 3Q</t>
  </si>
  <si>
    <t>Popelnice 4Q</t>
  </si>
  <si>
    <t>Odměny výboru</t>
  </si>
  <si>
    <t>Měření vlhkosti zdiva</t>
  </si>
  <si>
    <t>Stav účtu domu nám.Dr.Holého 1331/3 za období 1-12/2016</t>
  </si>
  <si>
    <t>Pojištění domu 2016</t>
  </si>
  <si>
    <t>Stavební povolení</t>
  </si>
  <si>
    <t>Soudní poplatek</t>
  </si>
  <si>
    <t>Zateplení a fasáda</t>
  </si>
  <si>
    <t>Zvonky</t>
  </si>
  <si>
    <t>Právní zastupování</t>
  </si>
  <si>
    <t>Popelnice 1Q</t>
  </si>
  <si>
    <t>Odečet vodoměrů</t>
  </si>
  <si>
    <t>Úprava dvorku</t>
  </si>
  <si>
    <t>Kancelářské potřeby výbor</t>
  </si>
  <si>
    <t>Pojištění domu 2018</t>
  </si>
  <si>
    <t>do fondů</t>
  </si>
  <si>
    <t>Oprava vchodových dveří</t>
  </si>
  <si>
    <t>Velký úklid</t>
  </si>
  <si>
    <t>Elektrorevize</t>
  </si>
  <si>
    <t>Opravy výtahu</t>
  </si>
  <si>
    <t>pozn. Placeno v 12/2017</t>
  </si>
  <si>
    <t>Výměna ADO karty-výtah</t>
  </si>
  <si>
    <t>Čištění a opravy teraso-podlah na chodbách</t>
  </si>
  <si>
    <t>Stav účtu domu nám.Dr.Holého 1331/3 za období 1-12/2018</t>
  </si>
  <si>
    <t>Rostliny, nádoby a "posezení"</t>
  </si>
</sst>
</file>

<file path=xl/styles.xml><?xml version="1.0" encoding="utf-8"?>
<styleSheet xmlns="http://schemas.openxmlformats.org/spreadsheetml/2006/main">
  <numFmts count="3">
    <numFmt numFmtId="7" formatCode="#,##0.00\ &quot;Kč&quot;;\-#,##0.00\ &quot;Kč&quot;"/>
    <numFmt numFmtId="43" formatCode="_-* #,##0.00\ _K_č_-;\-* #,##0.00\ _K_č_-;_-* &quot;-&quot;??\ _K_č_-;_-@_-"/>
    <numFmt numFmtId="164" formatCode="mmmm\ yy"/>
  </numFmts>
  <fonts count="22">
    <font>
      <sz val="11"/>
      <color theme="1"/>
      <name val="Calibri"/>
      <family val="2"/>
      <charset val="238"/>
      <scheme val="minor"/>
    </font>
    <font>
      <b/>
      <sz val="12"/>
      <name val="Arial CE"/>
      <family val="2"/>
      <charset val="238"/>
    </font>
    <font>
      <sz val="12"/>
      <name val="Arial CE"/>
      <family val="2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sz val="9"/>
      <name val="Arial CE"/>
      <family val="2"/>
      <charset val="238"/>
    </font>
    <font>
      <b/>
      <sz val="9"/>
      <name val="Arial CE"/>
      <family val="2"/>
      <charset val="238"/>
    </font>
    <font>
      <b/>
      <sz val="10"/>
      <name val="MS Sans Serif"/>
      <family val="2"/>
      <charset val="238"/>
    </font>
    <font>
      <sz val="10"/>
      <name val="MS Sans Serif"/>
      <family val="2"/>
      <charset val="238"/>
    </font>
    <font>
      <sz val="8"/>
      <name val="Arial CE"/>
      <family val="2"/>
      <charset val="238"/>
    </font>
    <font>
      <b/>
      <sz val="8"/>
      <name val="Arial CE"/>
      <family val="2"/>
      <charset val="238"/>
    </font>
    <font>
      <b/>
      <sz val="12"/>
      <name val="Arial CE"/>
      <charset val="238"/>
    </font>
    <font>
      <b/>
      <i/>
      <sz val="12"/>
      <name val="Arial CE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2"/>
      <color rgb="FFFF0000"/>
      <name val="Arial CE"/>
      <family val="2"/>
      <charset val="238"/>
    </font>
    <font>
      <i/>
      <sz val="12"/>
      <name val="Arial CE"/>
      <charset val="238"/>
    </font>
    <font>
      <i/>
      <sz val="8"/>
      <name val="Arial CE"/>
      <charset val="238"/>
    </font>
    <font>
      <b/>
      <i/>
      <sz val="8"/>
      <name val="Arial CE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3" fillId="0" borderId="0" applyFont="0" applyFill="0" applyBorder="0" applyAlignment="0" applyProtection="0"/>
  </cellStyleXfs>
  <cellXfs count="127">
    <xf numFmtId="0" fontId="0" fillId="0" borderId="0" xfId="0"/>
    <xf numFmtId="0" fontId="16" fillId="0" borderId="0" xfId="0" applyFont="1"/>
    <xf numFmtId="43" fontId="17" fillId="0" borderId="0" xfId="1" applyFont="1"/>
    <xf numFmtId="0" fontId="17" fillId="0" borderId="0" xfId="0" applyFont="1"/>
    <xf numFmtId="43" fontId="17" fillId="6" borderId="0" xfId="1" applyFont="1" applyFill="1"/>
    <xf numFmtId="43" fontId="0" fillId="0" borderId="0" xfId="0" applyNumberFormat="1"/>
    <xf numFmtId="43" fontId="17" fillId="7" borderId="0" xfId="1" applyFont="1" applyFill="1"/>
    <xf numFmtId="43" fontId="17" fillId="0" borderId="0" xfId="1" applyFont="1" applyFill="1"/>
    <xf numFmtId="0" fontId="0" fillId="0" borderId="0" xfId="0" applyFont="1"/>
    <xf numFmtId="0" fontId="14" fillId="0" borderId="0" xfId="0" applyFont="1"/>
    <xf numFmtId="49" fontId="1" fillId="0" borderId="0" xfId="0" applyNumberFormat="1" applyFont="1"/>
    <xf numFmtId="4" fontId="2" fillId="0" borderId="0" xfId="0" applyNumberFormat="1" applyFont="1"/>
    <xf numFmtId="49" fontId="2" fillId="0" borderId="0" xfId="0" applyNumberFormat="1" applyFont="1"/>
    <xf numFmtId="4" fontId="1" fillId="0" borderId="1" xfId="0" applyNumberFormat="1" applyFont="1" applyBorder="1" applyAlignment="1">
      <alignment horizontal="center"/>
    </xf>
    <xf numFmtId="4" fontId="1" fillId="0" borderId="2" xfId="0" applyNumberFormat="1" applyFont="1" applyBorder="1" applyAlignment="1">
      <alignment horizontal="center"/>
    </xf>
    <xf numFmtId="49" fontId="1" fillId="0" borderId="0" xfId="0" applyNumberFormat="1" applyFont="1" applyAlignment="1">
      <alignment horizontal="center"/>
    </xf>
    <xf numFmtId="4" fontId="3" fillId="2" borderId="3" xfId="0" applyNumberFormat="1" applyFont="1" applyFill="1" applyBorder="1" applyAlignment="1">
      <alignment horizontal="center"/>
    </xf>
    <xf numFmtId="4" fontId="3" fillId="2" borderId="4" xfId="0" applyNumberFormat="1" applyFont="1" applyFill="1" applyBorder="1" applyAlignment="1">
      <alignment horizontal="center"/>
    </xf>
    <xf numFmtId="4" fontId="3" fillId="2" borderId="5" xfId="0" applyNumberFormat="1" applyFont="1" applyFill="1" applyBorder="1" applyAlignment="1">
      <alignment horizontal="center"/>
    </xf>
    <xf numFmtId="4" fontId="3" fillId="2" borderId="6" xfId="0" applyNumberFormat="1" applyFont="1" applyFill="1" applyBorder="1" applyAlignment="1">
      <alignment horizontal="center"/>
    </xf>
    <xf numFmtId="4" fontId="3" fillId="2" borderId="7" xfId="0" applyNumberFormat="1" applyFont="1" applyFill="1" applyBorder="1" applyAlignment="1">
      <alignment horizontal="center"/>
    </xf>
    <xf numFmtId="49" fontId="3" fillId="2" borderId="8" xfId="0" applyNumberFormat="1" applyFont="1" applyFill="1" applyBorder="1" applyAlignment="1"/>
    <xf numFmtId="4" fontId="2" fillId="3" borderId="9" xfId="0" applyNumberFormat="1" applyFont="1" applyFill="1" applyBorder="1"/>
    <xf numFmtId="4" fontId="2" fillId="3" borderId="10" xfId="0" applyNumberFormat="1" applyFont="1" applyFill="1" applyBorder="1"/>
    <xf numFmtId="4" fontId="2" fillId="3" borderId="11" xfId="0" applyNumberFormat="1" applyFont="1" applyFill="1" applyBorder="1"/>
    <xf numFmtId="4" fontId="2" fillId="3" borderId="12" xfId="0" applyNumberFormat="1" applyFont="1" applyFill="1" applyBorder="1"/>
    <xf numFmtId="4" fontId="2" fillId="3" borderId="13" xfId="0" applyNumberFormat="1" applyFont="1" applyFill="1" applyBorder="1"/>
    <xf numFmtId="4" fontId="1" fillId="0" borderId="10" xfId="0" applyNumberFormat="1" applyFont="1" applyFill="1" applyBorder="1"/>
    <xf numFmtId="164" fontId="3" fillId="2" borderId="14" xfId="0" applyNumberFormat="1" applyFont="1" applyFill="1" applyBorder="1" applyAlignment="1"/>
    <xf numFmtId="4" fontId="2" fillId="0" borderId="15" xfId="0" applyNumberFormat="1" applyFont="1" applyBorder="1"/>
    <xf numFmtId="4" fontId="2" fillId="0" borderId="16" xfId="0" applyNumberFormat="1" applyFont="1" applyBorder="1"/>
    <xf numFmtId="4" fontId="2" fillId="0" borderId="17" xfId="0" applyNumberFormat="1" applyFont="1" applyBorder="1"/>
    <xf numFmtId="4" fontId="2" fillId="4" borderId="18" xfId="0" applyNumberFormat="1" applyFont="1" applyFill="1" applyBorder="1"/>
    <xf numFmtId="4" fontId="2" fillId="0" borderId="19" xfId="0" applyNumberFormat="1" applyFont="1" applyFill="1" applyBorder="1"/>
    <xf numFmtId="4" fontId="1" fillId="5" borderId="16" xfId="0" applyNumberFormat="1" applyFont="1" applyFill="1" applyBorder="1"/>
    <xf numFmtId="164" fontId="3" fillId="2" borderId="20" xfId="0" applyNumberFormat="1" applyFont="1" applyFill="1" applyBorder="1" applyAlignment="1"/>
    <xf numFmtId="4" fontId="2" fillId="0" borderId="6" xfId="0" applyNumberFormat="1" applyFont="1" applyFill="1" applyBorder="1"/>
    <xf numFmtId="49" fontId="0" fillId="0" borderId="0" xfId="0" applyNumberFormat="1"/>
    <xf numFmtId="43" fontId="13" fillId="0" borderId="0" xfId="1" applyFont="1"/>
    <xf numFmtId="49" fontId="15" fillId="0" borderId="0" xfId="0" applyNumberFormat="1" applyFont="1"/>
    <xf numFmtId="43" fontId="15" fillId="0" borderId="0" xfId="1" applyFont="1"/>
    <xf numFmtId="0" fontId="15" fillId="0" borderId="0" xfId="0" applyFont="1"/>
    <xf numFmtId="4" fontId="1" fillId="0" borderId="0" xfId="0" applyNumberFormat="1" applyFont="1"/>
    <xf numFmtId="0" fontId="2" fillId="0" borderId="0" xfId="0" applyFont="1"/>
    <xf numFmtId="0" fontId="1" fillId="0" borderId="0" xfId="0" applyFont="1" applyAlignment="1">
      <alignment horizontal="center"/>
    </xf>
    <xf numFmtId="0" fontId="4" fillId="0" borderId="0" xfId="0" applyFont="1"/>
    <xf numFmtId="49" fontId="5" fillId="0" borderId="0" xfId="0" applyNumberFormat="1" applyFont="1" applyAlignment="1">
      <alignment horizontal="left"/>
    </xf>
    <xf numFmtId="4" fontId="5" fillId="0" borderId="0" xfId="0" applyNumberFormat="1" applyFont="1"/>
    <xf numFmtId="4" fontId="6" fillId="0" borderId="0" xfId="0" applyNumberFormat="1" applyFont="1"/>
    <xf numFmtId="0" fontId="5" fillId="0" borderId="0" xfId="0" applyFont="1"/>
    <xf numFmtId="0" fontId="7" fillId="0" borderId="0" xfId="0" applyFont="1"/>
    <xf numFmtId="0" fontId="0" fillId="0" borderId="21" xfId="0" quotePrefix="1" applyNumberFormat="1" applyBorder="1"/>
    <xf numFmtId="14" fontId="0" fillId="0" borderId="0" xfId="0" applyNumberFormat="1"/>
    <xf numFmtId="0" fontId="0" fillId="0" borderId="0" xfId="0" quotePrefix="1" applyNumberFormat="1"/>
    <xf numFmtId="0" fontId="8" fillId="0" borderId="0" xfId="0" applyNumberFormat="1" applyFont="1"/>
    <xf numFmtId="7" fontId="0" fillId="0" borderId="0" xfId="0" applyNumberFormat="1"/>
    <xf numFmtId="14" fontId="0" fillId="0" borderId="0" xfId="0" applyNumberFormat="1" applyAlignment="1">
      <alignment vertical="center"/>
    </xf>
    <xf numFmtId="0" fontId="0" fillId="0" borderId="0" xfId="0" quotePrefix="1" applyNumberFormat="1" applyAlignment="1">
      <alignment vertical="center"/>
    </xf>
    <xf numFmtId="0" fontId="8" fillId="0" borderId="0" xfId="0" quotePrefix="1" applyNumberFormat="1" applyFont="1" applyAlignment="1">
      <alignment wrapText="1"/>
    </xf>
    <xf numFmtId="7" fontId="0" fillId="0" borderId="0" xfId="0" applyNumberFormat="1" applyAlignment="1">
      <alignment vertical="center"/>
    </xf>
    <xf numFmtId="0" fontId="8" fillId="0" borderId="0" xfId="0" quotePrefix="1" applyNumberFormat="1" applyFont="1"/>
    <xf numFmtId="0" fontId="0" fillId="0" borderId="0" xfId="0" quotePrefix="1" applyNumberFormat="1" applyAlignment="1">
      <alignment wrapText="1"/>
    </xf>
    <xf numFmtId="14" fontId="0" fillId="0" borderId="21" xfId="0" applyNumberFormat="1" applyBorder="1"/>
    <xf numFmtId="7" fontId="0" fillId="0" borderId="21" xfId="0" applyNumberFormat="1" applyBorder="1"/>
    <xf numFmtId="7" fontId="7" fillId="0" borderId="0" xfId="0" applyNumberFormat="1" applyFont="1"/>
    <xf numFmtId="0" fontId="8" fillId="0" borderId="21" xfId="0" quotePrefix="1" applyNumberFormat="1" applyFont="1" applyBorder="1"/>
    <xf numFmtId="49" fontId="9" fillId="0" borderId="0" xfId="0" applyNumberFormat="1" applyFont="1"/>
    <xf numFmtId="4" fontId="9" fillId="0" borderId="0" xfId="0" applyNumberFormat="1" applyFont="1"/>
    <xf numFmtId="4" fontId="10" fillId="0" borderId="0" xfId="0" applyNumberFormat="1" applyFont="1"/>
    <xf numFmtId="0" fontId="9" fillId="0" borderId="0" xfId="0" applyFont="1"/>
    <xf numFmtId="3" fontId="2" fillId="0" borderId="0" xfId="0" applyNumberFormat="1" applyFont="1"/>
    <xf numFmtId="0" fontId="18" fillId="0" borderId="0" xfId="0" applyFont="1"/>
    <xf numFmtId="7" fontId="0" fillId="7" borderId="0" xfId="0" applyNumberFormat="1" applyFill="1"/>
    <xf numFmtId="7" fontId="0" fillId="7" borderId="0" xfId="0" applyNumberFormat="1" applyFill="1" applyAlignment="1">
      <alignment vertical="center"/>
    </xf>
    <xf numFmtId="3" fontId="11" fillId="0" borderId="0" xfId="0" applyNumberFormat="1" applyFont="1"/>
    <xf numFmtId="49" fontId="12" fillId="0" borderId="0" xfId="0" applyNumberFormat="1" applyFont="1"/>
    <xf numFmtId="49" fontId="1" fillId="0" borderId="0" xfId="0" applyNumberFormat="1" applyFont="1" applyFill="1"/>
    <xf numFmtId="4" fontId="2" fillId="0" borderId="0" xfId="0" applyNumberFormat="1" applyFont="1" applyFill="1"/>
    <xf numFmtId="4" fontId="1" fillId="0" borderId="0" xfId="0" applyNumberFormat="1" applyFont="1" applyFill="1"/>
    <xf numFmtId="0" fontId="2" fillId="0" borderId="0" xfId="0" applyFont="1" applyFill="1"/>
    <xf numFmtId="49" fontId="2" fillId="0" borderId="0" xfId="0" applyNumberFormat="1" applyFont="1" applyFill="1"/>
    <xf numFmtId="49" fontId="1" fillId="0" borderId="0" xfId="0" applyNumberFormat="1" applyFont="1" applyFill="1" applyAlignment="1">
      <alignment horizontal="center"/>
    </xf>
    <xf numFmtId="4" fontId="3" fillId="0" borderId="3" xfId="0" applyNumberFormat="1" applyFont="1" applyFill="1" applyBorder="1" applyAlignment="1">
      <alignment horizontal="center"/>
    </xf>
    <xf numFmtId="4" fontId="3" fillId="0" borderId="4" xfId="0" applyNumberFormat="1" applyFont="1" applyFill="1" applyBorder="1" applyAlignment="1">
      <alignment horizontal="center"/>
    </xf>
    <xf numFmtId="4" fontId="3" fillId="0" borderId="6" xfId="0" applyNumberFormat="1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4" fontId="2" fillId="0" borderId="9" xfId="0" applyNumberFormat="1" applyFont="1" applyFill="1" applyBorder="1"/>
    <xf numFmtId="4" fontId="2" fillId="0" borderId="13" xfId="0" applyNumberFormat="1" applyFont="1" applyFill="1" applyBorder="1"/>
    <xf numFmtId="0" fontId="4" fillId="0" borderId="0" xfId="0" applyFont="1" applyFill="1"/>
    <xf numFmtId="4" fontId="2" fillId="0" borderId="15" xfId="0" applyNumberFormat="1" applyFont="1" applyFill="1" applyBorder="1"/>
    <xf numFmtId="0" fontId="18" fillId="0" borderId="0" xfId="0" applyFont="1" applyFill="1"/>
    <xf numFmtId="49" fontId="5" fillId="0" borderId="0" xfId="0" applyNumberFormat="1" applyFont="1" applyFill="1" applyAlignment="1">
      <alignment horizontal="left"/>
    </xf>
    <xf numFmtId="4" fontId="5" fillId="0" borderId="0" xfId="0" applyNumberFormat="1" applyFont="1" applyFill="1"/>
    <xf numFmtId="4" fontId="6" fillId="0" borderId="0" xfId="0" applyNumberFormat="1" applyFont="1" applyFill="1"/>
    <xf numFmtId="0" fontId="5" fillId="0" borderId="0" xfId="0" applyFont="1" applyFill="1"/>
    <xf numFmtId="49" fontId="12" fillId="0" borderId="0" xfId="0" applyNumberFormat="1" applyFont="1" applyFill="1"/>
    <xf numFmtId="4" fontId="9" fillId="0" borderId="0" xfId="0" applyNumberFormat="1" applyFont="1" applyFill="1"/>
    <xf numFmtId="4" fontId="10" fillId="0" borderId="0" xfId="0" applyNumberFormat="1" applyFont="1" applyFill="1"/>
    <xf numFmtId="0" fontId="9" fillId="0" borderId="0" xfId="0" applyFont="1" applyFill="1"/>
    <xf numFmtId="3" fontId="2" fillId="0" borderId="0" xfId="0" applyNumberFormat="1" applyFont="1" applyFill="1"/>
    <xf numFmtId="3" fontId="11" fillId="0" borderId="0" xfId="0" applyNumberFormat="1" applyFont="1" applyFill="1"/>
    <xf numFmtId="49" fontId="9" fillId="0" borderId="0" xfId="0" applyNumberFormat="1" applyFont="1" applyFill="1"/>
    <xf numFmtId="4" fontId="1" fillId="0" borderId="26" xfId="0" applyNumberFormat="1" applyFont="1" applyFill="1" applyBorder="1"/>
    <xf numFmtId="4" fontId="2" fillId="0" borderId="3" xfId="0" applyNumberFormat="1" applyFont="1" applyFill="1" applyBorder="1"/>
    <xf numFmtId="4" fontId="1" fillId="0" borderId="27" xfId="0" applyNumberFormat="1" applyFont="1" applyFill="1" applyBorder="1"/>
    <xf numFmtId="49" fontId="3" fillId="0" borderId="22" xfId="0" applyNumberFormat="1" applyFont="1" applyFill="1" applyBorder="1" applyAlignment="1"/>
    <xf numFmtId="164" fontId="3" fillId="0" borderId="28" xfId="0" applyNumberFormat="1" applyFont="1" applyFill="1" applyBorder="1" applyAlignment="1"/>
    <xf numFmtId="4" fontId="2" fillId="0" borderId="17" xfId="0" applyNumberFormat="1" applyFont="1" applyFill="1" applyBorder="1"/>
    <xf numFmtId="4" fontId="1" fillId="0" borderId="25" xfId="0" applyNumberFormat="1" applyFont="1" applyFill="1" applyBorder="1" applyAlignment="1">
      <alignment horizontal="center"/>
    </xf>
    <xf numFmtId="4" fontId="2" fillId="0" borderId="4" xfId="0" applyNumberFormat="1" applyFont="1" applyFill="1" applyBorder="1"/>
    <xf numFmtId="4" fontId="2" fillId="0" borderId="11" xfId="0" applyNumberFormat="1" applyFont="1" applyFill="1" applyBorder="1"/>
    <xf numFmtId="4" fontId="1" fillId="0" borderId="30" xfId="0" applyNumberFormat="1" applyFont="1" applyFill="1" applyBorder="1"/>
    <xf numFmtId="4" fontId="1" fillId="0" borderId="24" xfId="0" applyNumberFormat="1" applyFont="1" applyFill="1" applyBorder="1" applyAlignment="1">
      <alignment horizontal="center"/>
    </xf>
    <xf numFmtId="4" fontId="3" fillId="0" borderId="27" xfId="0" applyNumberFormat="1" applyFont="1" applyFill="1" applyBorder="1" applyAlignment="1">
      <alignment horizontal="center"/>
    </xf>
    <xf numFmtId="4" fontId="1" fillId="0" borderId="22" xfId="0" applyNumberFormat="1" applyFont="1" applyBorder="1" applyAlignment="1">
      <alignment horizontal="center"/>
    </xf>
    <xf numFmtId="4" fontId="1" fillId="0" borderId="23" xfId="0" applyNumberFormat="1" applyFont="1" applyBorder="1" applyAlignment="1">
      <alignment horizontal="center"/>
    </xf>
    <xf numFmtId="4" fontId="1" fillId="0" borderId="24" xfId="0" applyNumberFormat="1" applyFont="1" applyBorder="1" applyAlignment="1">
      <alignment horizontal="center"/>
    </xf>
    <xf numFmtId="0" fontId="7" fillId="0" borderId="0" xfId="0" applyFont="1" applyAlignment="1">
      <alignment horizontal="left"/>
    </xf>
    <xf numFmtId="0" fontId="0" fillId="0" borderId="0" xfId="0" applyAlignment="1">
      <alignment horizontal="left"/>
    </xf>
    <xf numFmtId="4" fontId="1" fillId="0" borderId="1" xfId="0" applyNumberFormat="1" applyFont="1" applyFill="1" applyBorder="1" applyAlignment="1">
      <alignment horizontal="center"/>
    </xf>
    <xf numFmtId="4" fontId="1" fillId="0" borderId="29" xfId="0" applyNumberFormat="1" applyFont="1" applyFill="1" applyBorder="1" applyAlignment="1">
      <alignment horizontal="center"/>
    </xf>
    <xf numFmtId="49" fontId="19" fillId="0" borderId="0" xfId="0" applyNumberFormat="1" applyFont="1" applyFill="1"/>
    <xf numFmtId="4" fontId="20" fillId="0" borderId="0" xfId="0" applyNumberFormat="1" applyFont="1" applyFill="1"/>
    <xf numFmtId="3" fontId="19" fillId="0" borderId="0" xfId="0" applyNumberFormat="1" applyFont="1" applyFill="1"/>
    <xf numFmtId="4" fontId="21" fillId="0" borderId="0" xfId="0" applyNumberFormat="1" applyFont="1" applyFill="1"/>
    <xf numFmtId="0" fontId="20" fillId="0" borderId="0" xfId="0" applyFont="1" applyFill="1"/>
    <xf numFmtId="0" fontId="19" fillId="0" borderId="0" xfId="0" applyFont="1" applyFill="1"/>
  </cellXfs>
  <cellStyles count="2">
    <cellStyle name="čárky" xfId="1" builtinId="3"/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2"/>
  <sheetViews>
    <sheetView topLeftCell="A32" workbookViewId="0">
      <selection activeCell="J11" sqref="J11"/>
    </sheetView>
  </sheetViews>
  <sheetFormatPr defaultRowHeight="14.4"/>
  <cols>
    <col min="1" max="1" width="42" bestFit="1" customWidth="1"/>
    <col min="2" max="2" width="15.44140625" bestFit="1" customWidth="1"/>
    <col min="3" max="3" width="14.5546875" style="2" bestFit="1" customWidth="1"/>
    <col min="4" max="4" width="21.6640625" style="3" bestFit="1" customWidth="1"/>
    <col min="5" max="5" width="11.88671875" bestFit="1" customWidth="1"/>
    <col min="6" max="6" width="13.5546875" bestFit="1" customWidth="1"/>
    <col min="7" max="7" width="14.6640625" bestFit="1" customWidth="1"/>
  </cols>
  <sheetData>
    <row r="1" spans="1:6" ht="21">
      <c r="A1" s="1" t="s">
        <v>0</v>
      </c>
      <c r="B1" s="1"/>
    </row>
    <row r="3" spans="1:6">
      <c r="A3" t="s">
        <v>1</v>
      </c>
      <c r="B3" s="38">
        <v>660358</v>
      </c>
    </row>
    <row r="4" spans="1:6">
      <c r="A4" t="s">
        <v>2</v>
      </c>
      <c r="B4" s="38">
        <v>618552</v>
      </c>
    </row>
    <row r="5" spans="1:6">
      <c r="A5" t="s">
        <v>3</v>
      </c>
      <c r="B5" s="38">
        <f>C6+C7+C8+C9+C10+C11+C12+C13+C14+C15+C16+C17+C18</f>
        <v>604234</v>
      </c>
    </row>
    <row r="6" spans="1:6">
      <c r="A6" s="3" t="s">
        <v>4</v>
      </c>
      <c r="B6" s="38"/>
    </row>
    <row r="7" spans="1:6">
      <c r="A7" s="3" t="s">
        <v>5</v>
      </c>
      <c r="C7" s="2">
        <v>17500</v>
      </c>
      <c r="D7" s="3" t="s">
        <v>6</v>
      </c>
    </row>
    <row r="8" spans="1:6">
      <c r="A8" s="3" t="s">
        <v>7</v>
      </c>
      <c r="C8" s="2">
        <f>10500*1.14</f>
        <v>11969.999999999998</v>
      </c>
      <c r="D8" s="3" t="s">
        <v>8</v>
      </c>
    </row>
    <row r="9" spans="1:6">
      <c r="A9" s="3" t="s">
        <v>9</v>
      </c>
      <c r="C9" s="4">
        <f>87300*1.14</f>
        <v>99521.999999999985</v>
      </c>
      <c r="D9" s="3" t="s">
        <v>10</v>
      </c>
      <c r="E9" s="5"/>
    </row>
    <row r="10" spans="1:6">
      <c r="A10" s="3" t="s">
        <v>11</v>
      </c>
      <c r="C10" s="2">
        <v>56000</v>
      </c>
      <c r="D10" s="3" t="s">
        <v>12</v>
      </c>
      <c r="E10">
        <v>56000</v>
      </c>
      <c r="F10">
        <f>21250*1.14</f>
        <v>24224.999999999996</v>
      </c>
    </row>
    <row r="11" spans="1:6">
      <c r="A11" s="3" t="s">
        <v>13</v>
      </c>
      <c r="C11" s="2">
        <v>299000</v>
      </c>
      <c r="D11" s="3" t="s">
        <v>14</v>
      </c>
      <c r="E11">
        <v>299000</v>
      </c>
      <c r="F11">
        <v>280810</v>
      </c>
    </row>
    <row r="12" spans="1:6">
      <c r="A12" s="3" t="s">
        <v>15</v>
      </c>
      <c r="C12" s="6">
        <v>46381</v>
      </c>
    </row>
    <row r="13" spans="1:6">
      <c r="A13" s="3" t="s">
        <v>16</v>
      </c>
      <c r="C13" s="6">
        <f>1620*4</f>
        <v>6480</v>
      </c>
    </row>
    <row r="14" spans="1:6">
      <c r="A14" s="3" t="s">
        <v>17</v>
      </c>
      <c r="C14" s="6">
        <f>4*3534</f>
        <v>14136</v>
      </c>
    </row>
    <row r="15" spans="1:6">
      <c r="A15" s="3" t="s">
        <v>18</v>
      </c>
      <c r="C15" s="6">
        <f>627+6612+5086</f>
        <v>12325</v>
      </c>
    </row>
    <row r="16" spans="1:6">
      <c r="A16" s="3" t="s">
        <v>19</v>
      </c>
      <c r="C16" s="6">
        <v>600</v>
      </c>
    </row>
    <row r="17" spans="1:7">
      <c r="A17" s="3" t="s">
        <v>20</v>
      </c>
      <c r="C17" s="6">
        <v>320</v>
      </c>
    </row>
    <row r="18" spans="1:7">
      <c r="A18" s="3" t="s">
        <v>21</v>
      </c>
      <c r="C18" s="7">
        <v>40000</v>
      </c>
      <c r="D18" s="3" t="s">
        <v>22</v>
      </c>
    </row>
    <row r="19" spans="1:7">
      <c r="A19" t="s">
        <v>23</v>
      </c>
      <c r="B19" s="5">
        <f>B3+B4-B5</f>
        <v>674676</v>
      </c>
    </row>
    <row r="20" spans="1:7">
      <c r="B20" s="5"/>
    </row>
    <row r="21" spans="1:7">
      <c r="A21" s="8" t="s">
        <v>24</v>
      </c>
      <c r="B21" s="5">
        <v>121000</v>
      </c>
    </row>
    <row r="22" spans="1:7">
      <c r="B22" s="5"/>
    </row>
    <row r="23" spans="1:7">
      <c r="A23" s="9" t="s">
        <v>25</v>
      </c>
      <c r="B23" s="5">
        <f>B19-B21</f>
        <v>553676</v>
      </c>
    </row>
    <row r="26" spans="1:7" ht="15.6">
      <c r="A26" s="10" t="s">
        <v>26</v>
      </c>
      <c r="B26" s="11"/>
      <c r="C26" s="11"/>
      <c r="D26" s="11"/>
      <c r="E26" s="11"/>
      <c r="F26" s="11"/>
      <c r="G26" s="11"/>
    </row>
    <row r="27" spans="1:7" ht="16.2" thickBot="1">
      <c r="A27" s="10"/>
      <c r="B27" s="11"/>
      <c r="C27" s="11"/>
      <c r="D27" s="11"/>
      <c r="E27" s="11"/>
      <c r="F27" s="11"/>
      <c r="G27" s="11"/>
    </row>
    <row r="28" spans="1:7" ht="15.6">
      <c r="A28" s="12"/>
      <c r="B28" s="114" t="s">
        <v>27</v>
      </c>
      <c r="C28" s="115"/>
      <c r="D28" s="115"/>
      <c r="E28" s="116"/>
      <c r="F28" s="13" t="s">
        <v>28</v>
      </c>
      <c r="G28" s="14" t="s">
        <v>29</v>
      </c>
    </row>
    <row r="29" spans="1:7" ht="16.2" thickBot="1">
      <c r="A29" s="15"/>
      <c r="B29" s="16" t="s">
        <v>30</v>
      </c>
      <c r="C29" s="17" t="s">
        <v>31</v>
      </c>
      <c r="D29" s="17" t="s">
        <v>32</v>
      </c>
      <c r="E29" s="18" t="s">
        <v>33</v>
      </c>
      <c r="F29" s="19" t="s">
        <v>34</v>
      </c>
      <c r="G29" s="20"/>
    </row>
    <row r="30" spans="1:7" ht="15.6">
      <c r="A30" s="21" t="s">
        <v>35</v>
      </c>
      <c r="B30" s="22"/>
      <c r="C30" s="23"/>
      <c r="D30" s="24"/>
      <c r="E30" s="25"/>
      <c r="F30" s="26"/>
      <c r="G30" s="27">
        <v>660357.99</v>
      </c>
    </row>
    <row r="31" spans="1:7" ht="15.6">
      <c r="A31" s="28">
        <v>40909</v>
      </c>
      <c r="B31" s="29">
        <v>51546</v>
      </c>
      <c r="C31" s="30">
        <v>675</v>
      </c>
      <c r="D31" s="31"/>
      <c r="E31" s="32">
        <f>B31+C31+D31</f>
        <v>52221</v>
      </c>
      <c r="F31" s="33">
        <f>50454.1-3473.1</f>
        <v>46981</v>
      </c>
      <c r="G31" s="34">
        <f>G30+E31-F31</f>
        <v>665597.99</v>
      </c>
    </row>
    <row r="32" spans="1:7" ht="15.6">
      <c r="A32" s="28">
        <v>40940</v>
      </c>
      <c r="B32" s="29">
        <v>51546</v>
      </c>
      <c r="C32" s="30">
        <v>675</v>
      </c>
      <c r="D32" s="31"/>
      <c r="E32" s="32">
        <f t="shared" ref="E32:E42" si="0">B32+C32+D32</f>
        <v>52221</v>
      </c>
      <c r="F32" s="33"/>
      <c r="G32" s="34">
        <f t="shared" ref="G32:G42" si="1">G31+E32-F32</f>
        <v>717818.99</v>
      </c>
    </row>
    <row r="33" spans="1:7" ht="15.6">
      <c r="A33" s="28">
        <v>40969</v>
      </c>
      <c r="B33" s="29">
        <v>51546</v>
      </c>
      <c r="C33" s="30">
        <v>675</v>
      </c>
      <c r="D33" s="31"/>
      <c r="E33" s="32">
        <f t="shared" si="0"/>
        <v>52221</v>
      </c>
      <c r="F33" s="33">
        <v>10370</v>
      </c>
      <c r="G33" s="34">
        <f t="shared" si="1"/>
        <v>759669.99</v>
      </c>
    </row>
    <row r="34" spans="1:7" ht="15.6">
      <c r="A34" s="28">
        <v>41000</v>
      </c>
      <c r="B34" s="29">
        <v>51546</v>
      </c>
      <c r="C34" s="30">
        <v>675</v>
      </c>
      <c r="D34" s="31"/>
      <c r="E34" s="32">
        <f t="shared" si="0"/>
        <v>52221</v>
      </c>
      <c r="F34" s="33">
        <f>8619.97-3533.97</f>
        <v>5086</v>
      </c>
      <c r="G34" s="34">
        <f t="shared" si="1"/>
        <v>806804.99</v>
      </c>
    </row>
    <row r="35" spans="1:7" ht="15.6">
      <c r="A35" s="28">
        <v>41030</v>
      </c>
      <c r="B35" s="29">
        <v>51546</v>
      </c>
      <c r="C35" s="30">
        <v>675</v>
      </c>
      <c r="D35" s="31"/>
      <c r="E35" s="32">
        <f t="shared" si="0"/>
        <v>52221</v>
      </c>
      <c r="F35" s="33">
        <v>320.39999999999998</v>
      </c>
      <c r="G35" s="34">
        <f t="shared" si="1"/>
        <v>858705.59</v>
      </c>
    </row>
    <row r="36" spans="1:7" ht="15.6">
      <c r="A36" s="28">
        <v>41061</v>
      </c>
      <c r="B36" s="29">
        <v>51546</v>
      </c>
      <c r="C36" s="30">
        <v>675</v>
      </c>
      <c r="D36" s="31"/>
      <c r="E36" s="32">
        <f t="shared" si="0"/>
        <v>52221</v>
      </c>
      <c r="F36" s="33">
        <v>5420</v>
      </c>
      <c r="G36" s="34">
        <f t="shared" si="1"/>
        <v>905506.59</v>
      </c>
    </row>
    <row r="37" spans="1:7" ht="15.6">
      <c r="A37" s="28">
        <v>41091</v>
      </c>
      <c r="B37" s="29">
        <v>51546</v>
      </c>
      <c r="C37" s="30">
        <v>675</v>
      </c>
      <c r="D37" s="31"/>
      <c r="E37" s="32">
        <f t="shared" si="0"/>
        <v>52221</v>
      </c>
      <c r="F37" s="33"/>
      <c r="G37" s="34">
        <f t="shared" si="1"/>
        <v>957727.59</v>
      </c>
    </row>
    <row r="38" spans="1:7" ht="15.6">
      <c r="A38" s="28">
        <v>41122</v>
      </c>
      <c r="B38" s="29">
        <v>51546</v>
      </c>
      <c r="C38" s="30">
        <v>675</v>
      </c>
      <c r="D38" s="31"/>
      <c r="E38" s="32">
        <f t="shared" si="0"/>
        <v>52221</v>
      </c>
      <c r="F38" s="33">
        <v>26</v>
      </c>
      <c r="G38" s="34">
        <f t="shared" si="1"/>
        <v>1009922.59</v>
      </c>
    </row>
    <row r="39" spans="1:7" ht="15.6">
      <c r="A39" s="28">
        <v>41153</v>
      </c>
      <c r="B39" s="29">
        <v>51546</v>
      </c>
      <c r="C39" s="30">
        <v>675</v>
      </c>
      <c r="D39" s="31"/>
      <c r="E39" s="32">
        <f>B39+C39+D39</f>
        <v>52221</v>
      </c>
      <c r="F39" s="33">
        <v>31760</v>
      </c>
      <c r="G39" s="34">
        <f t="shared" si="1"/>
        <v>1030383.5899999999</v>
      </c>
    </row>
    <row r="40" spans="1:7" ht="15.6">
      <c r="A40" s="28">
        <v>41183</v>
      </c>
      <c r="B40" s="29">
        <v>51546</v>
      </c>
      <c r="C40" s="30">
        <v>675</v>
      </c>
      <c r="D40" s="31"/>
      <c r="E40" s="32">
        <f>B40+C40+D40</f>
        <v>52221</v>
      </c>
      <c r="F40" s="33">
        <v>13522</v>
      </c>
      <c r="G40" s="34">
        <f t="shared" si="1"/>
        <v>1069082.5899999999</v>
      </c>
    </row>
    <row r="41" spans="1:7" ht="15.6">
      <c r="A41" s="28">
        <v>41214</v>
      </c>
      <c r="B41" s="29"/>
      <c r="C41" s="30"/>
      <c r="D41" s="31"/>
      <c r="E41" s="32">
        <f t="shared" si="0"/>
        <v>0</v>
      </c>
      <c r="F41" s="33"/>
      <c r="G41" s="34">
        <f t="shared" si="1"/>
        <v>1069082.5899999999</v>
      </c>
    </row>
    <row r="42" spans="1:7" ht="16.2" thickBot="1">
      <c r="A42" s="35">
        <v>41244</v>
      </c>
      <c r="B42" s="29"/>
      <c r="C42" s="30"/>
      <c r="D42" s="31"/>
      <c r="E42" s="32">
        <f t="shared" si="0"/>
        <v>0</v>
      </c>
      <c r="F42" s="36"/>
      <c r="G42" s="34">
        <f t="shared" si="1"/>
        <v>1069082.5899999999</v>
      </c>
    </row>
  </sheetData>
  <mergeCells count="1">
    <mergeCell ref="B28:E28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G162"/>
  <sheetViews>
    <sheetView workbookViewId="0">
      <selection activeCell="F12" sqref="F12"/>
    </sheetView>
  </sheetViews>
  <sheetFormatPr defaultRowHeight="14.4"/>
  <cols>
    <col min="1" max="1" width="20.109375" customWidth="1"/>
    <col min="2" max="2" width="14.88671875" bestFit="1" customWidth="1"/>
    <col min="3" max="3" width="12.6640625" bestFit="1" customWidth="1"/>
    <col min="4" max="4" width="13.44140625" bestFit="1" customWidth="1"/>
    <col min="5" max="5" width="11.44140625" bestFit="1" customWidth="1"/>
    <col min="6" max="6" width="13.5546875" bestFit="1" customWidth="1"/>
    <col min="7" max="7" width="14.6640625" bestFit="1" customWidth="1"/>
  </cols>
  <sheetData>
    <row r="1" spans="1:7" ht="15.6">
      <c r="A1" s="10" t="s">
        <v>36</v>
      </c>
      <c r="B1" s="11"/>
      <c r="C1" s="11"/>
      <c r="D1" s="11"/>
      <c r="E1" s="11"/>
      <c r="F1" s="11"/>
      <c r="G1" s="11"/>
    </row>
    <row r="2" spans="1:7" ht="16.2" thickBot="1">
      <c r="A2" s="10"/>
      <c r="B2" s="11"/>
      <c r="C2" s="11"/>
      <c r="D2" s="11"/>
      <c r="E2" s="11"/>
      <c r="F2" s="11"/>
      <c r="G2" s="11"/>
    </row>
    <row r="3" spans="1:7" ht="15.6">
      <c r="A3" s="12"/>
      <c r="B3" s="114" t="s">
        <v>27</v>
      </c>
      <c r="C3" s="115"/>
      <c r="D3" s="115"/>
      <c r="E3" s="116"/>
      <c r="F3" s="13" t="s">
        <v>28</v>
      </c>
      <c r="G3" s="14" t="s">
        <v>29</v>
      </c>
    </row>
    <row r="4" spans="1:7" ht="16.2" thickBot="1">
      <c r="A4" s="15"/>
      <c r="B4" s="16" t="s">
        <v>30</v>
      </c>
      <c r="C4" s="17" t="s">
        <v>31</v>
      </c>
      <c r="D4" s="17" t="s">
        <v>32</v>
      </c>
      <c r="E4" s="18" t="s">
        <v>33</v>
      </c>
      <c r="F4" s="19" t="s">
        <v>34</v>
      </c>
      <c r="G4" s="20"/>
    </row>
    <row r="5" spans="1:7" ht="15.6">
      <c r="A5" s="21" t="s">
        <v>35</v>
      </c>
      <c r="B5" s="22"/>
      <c r="C5" s="23"/>
      <c r="D5" s="24"/>
      <c r="E5" s="25"/>
      <c r="F5" s="26"/>
      <c r="G5" s="27">
        <v>945535.23</v>
      </c>
    </row>
    <row r="6" spans="1:7" ht="15.6">
      <c r="A6" s="28">
        <v>41275</v>
      </c>
      <c r="B6" s="29">
        <v>51546</v>
      </c>
      <c r="C6" s="30">
        <v>675</v>
      </c>
      <c r="D6" s="31"/>
      <c r="E6" s="32">
        <f>B6+C6+D6</f>
        <v>52221</v>
      </c>
      <c r="F6" s="33">
        <v>48985</v>
      </c>
      <c r="G6" s="34">
        <f>G5+E6-F6</f>
        <v>948771.23</v>
      </c>
    </row>
    <row r="7" spans="1:7" ht="15.6">
      <c r="A7" s="28">
        <v>41306</v>
      </c>
      <c r="B7" s="29">
        <v>51546</v>
      </c>
      <c r="C7" s="30">
        <v>675</v>
      </c>
      <c r="D7" s="31"/>
      <c r="E7" s="32">
        <f t="shared" ref="E7:E17" si="0">B7+C7+D7</f>
        <v>52221</v>
      </c>
      <c r="F7" s="33">
        <v>13408</v>
      </c>
      <c r="G7" s="34">
        <f t="shared" ref="G7:G17" si="1">G6+E7-F7</f>
        <v>987584.23</v>
      </c>
    </row>
    <row r="8" spans="1:7" ht="15.6">
      <c r="A8" s="28">
        <v>41334</v>
      </c>
      <c r="B8" s="29">
        <v>51546</v>
      </c>
      <c r="C8" s="30"/>
      <c r="D8" s="31"/>
      <c r="E8" s="32">
        <f t="shared" si="0"/>
        <v>51546</v>
      </c>
      <c r="F8" s="33">
        <v>1620</v>
      </c>
      <c r="G8" s="34">
        <f t="shared" si="1"/>
        <v>1037510.23</v>
      </c>
    </row>
    <row r="9" spans="1:7" ht="15.6">
      <c r="A9" s="28">
        <v>41365</v>
      </c>
      <c r="B9" s="29">
        <v>51546</v>
      </c>
      <c r="C9" s="30"/>
      <c r="D9" s="31"/>
      <c r="E9" s="32">
        <f t="shared" si="0"/>
        <v>51546</v>
      </c>
      <c r="F9" s="33">
        <v>161</v>
      </c>
      <c r="G9" s="34">
        <f t="shared" si="1"/>
        <v>1088895.23</v>
      </c>
    </row>
    <row r="10" spans="1:7" ht="15.6">
      <c r="A10" s="28">
        <v>41395</v>
      </c>
      <c r="B10" s="29">
        <v>51546</v>
      </c>
      <c r="C10" s="30"/>
      <c r="D10" s="31"/>
      <c r="E10" s="32">
        <f t="shared" si="0"/>
        <v>51546</v>
      </c>
      <c r="F10" s="33">
        <v>335.17</v>
      </c>
      <c r="G10" s="34">
        <f t="shared" si="1"/>
        <v>1140106.06</v>
      </c>
    </row>
    <row r="11" spans="1:7" ht="15.6">
      <c r="A11" s="28">
        <v>41426</v>
      </c>
      <c r="B11" s="29">
        <v>51546</v>
      </c>
      <c r="C11" s="30"/>
      <c r="D11" s="31"/>
      <c r="E11" s="32">
        <f t="shared" si="0"/>
        <v>51546</v>
      </c>
      <c r="F11" s="33">
        <v>22461</v>
      </c>
      <c r="G11" s="34">
        <f t="shared" si="1"/>
        <v>1169191.06</v>
      </c>
    </row>
    <row r="12" spans="1:7" ht="15.6">
      <c r="A12" s="28">
        <v>41456</v>
      </c>
      <c r="B12" s="29">
        <v>51546</v>
      </c>
      <c r="C12" s="30"/>
      <c r="D12" s="31"/>
      <c r="E12" s="32">
        <f t="shared" si="0"/>
        <v>51546</v>
      </c>
      <c r="F12" s="33">
        <v>80295.009999999995</v>
      </c>
      <c r="G12" s="34">
        <f t="shared" si="1"/>
        <v>1140442.05</v>
      </c>
    </row>
    <row r="13" spans="1:7" ht="15.6">
      <c r="A13" s="28">
        <v>41487</v>
      </c>
      <c r="B13" s="29">
        <v>51546</v>
      </c>
      <c r="C13" s="30"/>
      <c r="D13" s="31"/>
      <c r="E13" s="32">
        <f t="shared" si="0"/>
        <v>51546</v>
      </c>
      <c r="F13" s="33">
        <v>1573.81</v>
      </c>
      <c r="G13" s="34">
        <f t="shared" si="1"/>
        <v>1190414.24</v>
      </c>
    </row>
    <row r="14" spans="1:7" ht="15.6">
      <c r="A14" s="28">
        <v>41518</v>
      </c>
      <c r="B14" s="29">
        <v>51546</v>
      </c>
      <c r="C14" s="30"/>
      <c r="D14" s="31"/>
      <c r="E14" s="32">
        <f>B14+C14+D14</f>
        <v>51546</v>
      </c>
      <c r="F14" s="33">
        <v>7624</v>
      </c>
      <c r="G14" s="34">
        <f t="shared" si="1"/>
        <v>1234336.24</v>
      </c>
    </row>
    <row r="15" spans="1:7" ht="15.6">
      <c r="A15" s="28">
        <v>41548</v>
      </c>
      <c r="B15" s="29">
        <v>51546</v>
      </c>
      <c r="C15" s="30"/>
      <c r="D15" s="31"/>
      <c r="E15" s="32">
        <f>B15+C15+D15</f>
        <v>51546</v>
      </c>
      <c r="F15" s="33"/>
      <c r="G15" s="34">
        <f t="shared" si="1"/>
        <v>1285882.24</v>
      </c>
    </row>
    <row r="16" spans="1:7" ht="15.6">
      <c r="A16" s="28">
        <v>41579</v>
      </c>
      <c r="B16" s="29">
        <v>51546</v>
      </c>
      <c r="C16" s="30"/>
      <c r="D16" s="31"/>
      <c r="E16" s="32">
        <f t="shared" si="0"/>
        <v>51546</v>
      </c>
      <c r="F16" s="33"/>
      <c r="G16" s="34">
        <f t="shared" si="1"/>
        <v>1337428.24</v>
      </c>
    </row>
    <row r="17" spans="1:7" ht="16.2" thickBot="1">
      <c r="A17" s="28">
        <v>41609</v>
      </c>
      <c r="B17" s="29">
        <v>51546</v>
      </c>
      <c r="C17" s="30"/>
      <c r="D17" s="31"/>
      <c r="E17" s="32">
        <f t="shared" si="0"/>
        <v>51546</v>
      </c>
      <c r="F17" s="36">
        <v>1620</v>
      </c>
      <c r="G17" s="34">
        <f t="shared" si="1"/>
        <v>1387354.24</v>
      </c>
    </row>
    <row r="20" spans="1:7">
      <c r="A20" s="9" t="s">
        <v>37</v>
      </c>
    </row>
    <row r="21" spans="1:7">
      <c r="A21" t="s">
        <v>38</v>
      </c>
    </row>
    <row r="24" spans="1:7">
      <c r="A24" s="37" t="s">
        <v>39</v>
      </c>
      <c r="B24" s="38">
        <v>970</v>
      </c>
      <c r="C24" t="s">
        <v>40</v>
      </c>
    </row>
    <row r="25" spans="1:7">
      <c r="B25" s="38">
        <v>1634</v>
      </c>
      <c r="C25" t="s">
        <v>41</v>
      </c>
    </row>
    <row r="26" spans="1:7">
      <c r="B26" s="38">
        <v>46381</v>
      </c>
      <c r="C26" t="s">
        <v>42</v>
      </c>
    </row>
    <row r="27" spans="1:7">
      <c r="A27" s="37" t="s">
        <v>43</v>
      </c>
      <c r="B27" s="38">
        <v>6129</v>
      </c>
      <c r="C27" t="s">
        <v>44</v>
      </c>
    </row>
    <row r="28" spans="1:7">
      <c r="A28" s="37" t="s">
        <v>45</v>
      </c>
      <c r="B28" s="38">
        <v>3564.4</v>
      </c>
      <c r="C28" t="s">
        <v>46</v>
      </c>
    </row>
    <row r="29" spans="1:7">
      <c r="A29" s="37"/>
      <c r="B29" s="38">
        <f>7279+6129</f>
        <v>13408</v>
      </c>
      <c r="C29" t="s">
        <v>47</v>
      </c>
    </row>
    <row r="30" spans="1:7">
      <c r="A30" s="37"/>
      <c r="B30" s="38">
        <f>131+30</f>
        <v>161</v>
      </c>
      <c r="C30" t="s">
        <v>48</v>
      </c>
    </row>
    <row r="31" spans="1:7" s="41" customFormat="1">
      <c r="A31" s="39"/>
      <c r="B31" s="40">
        <v>2000</v>
      </c>
      <c r="C31" s="41" t="s">
        <v>49</v>
      </c>
    </row>
    <row r="32" spans="1:7">
      <c r="A32" s="37" t="s">
        <v>50</v>
      </c>
      <c r="B32" s="38"/>
    </row>
    <row r="33" spans="1:3">
      <c r="A33" s="37" t="s">
        <v>51</v>
      </c>
      <c r="B33" s="38"/>
    </row>
    <row r="34" spans="1:3">
      <c r="A34" s="37" t="s">
        <v>52</v>
      </c>
      <c r="B34" s="38">
        <v>3564.4</v>
      </c>
      <c r="C34" t="s">
        <v>46</v>
      </c>
    </row>
    <row r="35" spans="1:3">
      <c r="A35" s="37" t="s">
        <v>53</v>
      </c>
      <c r="B35" s="38"/>
    </row>
    <row r="36" spans="1:3">
      <c r="A36" s="37" t="s">
        <v>54</v>
      </c>
      <c r="B36" s="38"/>
    </row>
    <row r="37" spans="1:3">
      <c r="A37" s="37" t="s">
        <v>55</v>
      </c>
      <c r="B37" s="38">
        <v>3564.4</v>
      </c>
      <c r="C37" t="s">
        <v>46</v>
      </c>
    </row>
    <row r="38" spans="1:3">
      <c r="A38" s="37" t="s">
        <v>56</v>
      </c>
      <c r="B38" s="38"/>
    </row>
    <row r="39" spans="1:3">
      <c r="A39" s="37" t="s">
        <v>57</v>
      </c>
      <c r="B39" s="38"/>
    </row>
    <row r="40" spans="1:3">
      <c r="A40" s="37" t="s">
        <v>58</v>
      </c>
      <c r="B40" s="38">
        <v>3564.4</v>
      </c>
      <c r="C40" t="s">
        <v>46</v>
      </c>
    </row>
    <row r="41" spans="1:3">
      <c r="A41" s="37"/>
      <c r="B41" s="38"/>
    </row>
    <row r="42" spans="1:3">
      <c r="A42" s="37"/>
      <c r="B42" s="38"/>
    </row>
    <row r="43" spans="1:3">
      <c r="A43" s="37"/>
      <c r="B43" s="38"/>
    </row>
    <row r="44" spans="1:3">
      <c r="A44" s="37"/>
      <c r="B44" s="38"/>
    </row>
    <row r="45" spans="1:3">
      <c r="A45" s="37"/>
      <c r="B45" s="38"/>
    </row>
    <row r="46" spans="1:3">
      <c r="A46" s="37"/>
      <c r="B46" s="38"/>
    </row>
    <row r="47" spans="1:3">
      <c r="A47" s="37"/>
      <c r="B47" s="38"/>
    </row>
    <row r="48" spans="1:3">
      <c r="A48" s="37"/>
      <c r="B48" s="38"/>
    </row>
    <row r="49" spans="1:2">
      <c r="A49" s="37"/>
      <c r="B49" s="38"/>
    </row>
    <row r="50" spans="1:2">
      <c r="A50" s="37"/>
      <c r="B50" s="38"/>
    </row>
    <row r="51" spans="1:2">
      <c r="B51" s="38"/>
    </row>
    <row r="52" spans="1:2">
      <c r="B52" s="38"/>
    </row>
    <row r="53" spans="1:2">
      <c r="B53" s="38"/>
    </row>
    <row r="54" spans="1:2">
      <c r="B54" s="38"/>
    </row>
    <row r="55" spans="1:2">
      <c r="B55" s="38"/>
    </row>
    <row r="56" spans="1:2">
      <c r="B56" s="38"/>
    </row>
    <row r="57" spans="1:2">
      <c r="B57" s="38"/>
    </row>
    <row r="58" spans="1:2">
      <c r="B58" s="38"/>
    </row>
    <row r="59" spans="1:2">
      <c r="B59" s="38"/>
    </row>
    <row r="60" spans="1:2">
      <c r="B60" s="38"/>
    </row>
    <row r="61" spans="1:2">
      <c r="B61" s="38"/>
    </row>
    <row r="62" spans="1:2">
      <c r="B62" s="38"/>
    </row>
    <row r="63" spans="1:2">
      <c r="B63" s="38"/>
    </row>
    <row r="64" spans="1:2">
      <c r="B64" s="38"/>
    </row>
    <row r="65" spans="2:2">
      <c r="B65" s="38"/>
    </row>
    <row r="66" spans="2:2">
      <c r="B66" s="38"/>
    </row>
    <row r="67" spans="2:2">
      <c r="B67" s="38"/>
    </row>
    <row r="68" spans="2:2">
      <c r="B68" s="38"/>
    </row>
    <row r="69" spans="2:2">
      <c r="B69" s="38"/>
    </row>
    <row r="70" spans="2:2">
      <c r="B70" s="38"/>
    </row>
    <row r="71" spans="2:2">
      <c r="B71" s="38"/>
    </row>
    <row r="72" spans="2:2">
      <c r="B72" s="38"/>
    </row>
    <row r="73" spans="2:2">
      <c r="B73" s="38"/>
    </row>
    <row r="74" spans="2:2">
      <c r="B74" s="38"/>
    </row>
    <row r="75" spans="2:2">
      <c r="B75" s="38"/>
    </row>
    <row r="76" spans="2:2">
      <c r="B76" s="38"/>
    </row>
    <row r="77" spans="2:2">
      <c r="B77" s="38"/>
    </row>
    <row r="78" spans="2:2">
      <c r="B78" s="38"/>
    </row>
    <row r="79" spans="2:2">
      <c r="B79" s="38"/>
    </row>
    <row r="80" spans="2:2">
      <c r="B80" s="38"/>
    </row>
    <row r="81" spans="2:2">
      <c r="B81" s="38"/>
    </row>
    <row r="82" spans="2:2">
      <c r="B82" s="38"/>
    </row>
    <row r="83" spans="2:2">
      <c r="B83" s="38"/>
    </row>
    <row r="84" spans="2:2">
      <c r="B84" s="38"/>
    </row>
    <row r="85" spans="2:2">
      <c r="B85" s="38"/>
    </row>
    <row r="86" spans="2:2">
      <c r="B86" s="38"/>
    </row>
    <row r="87" spans="2:2">
      <c r="B87" s="38"/>
    </row>
    <row r="88" spans="2:2">
      <c r="B88" s="38"/>
    </row>
    <row r="89" spans="2:2">
      <c r="B89" s="38"/>
    </row>
    <row r="90" spans="2:2">
      <c r="B90" s="38"/>
    </row>
    <row r="91" spans="2:2">
      <c r="B91" s="38"/>
    </row>
    <row r="92" spans="2:2">
      <c r="B92" s="38"/>
    </row>
    <row r="93" spans="2:2">
      <c r="B93" s="38"/>
    </row>
    <row r="94" spans="2:2">
      <c r="B94" s="38"/>
    </row>
    <row r="95" spans="2:2">
      <c r="B95" s="38"/>
    </row>
    <row r="96" spans="2:2">
      <c r="B96" s="38"/>
    </row>
    <row r="97" spans="2:2">
      <c r="B97" s="38"/>
    </row>
    <row r="98" spans="2:2">
      <c r="B98" s="38"/>
    </row>
    <row r="99" spans="2:2">
      <c r="B99" s="38"/>
    </row>
    <row r="100" spans="2:2">
      <c r="B100" s="38"/>
    </row>
    <row r="101" spans="2:2">
      <c r="B101" s="38"/>
    </row>
    <row r="102" spans="2:2">
      <c r="B102" s="38"/>
    </row>
    <row r="103" spans="2:2">
      <c r="B103" s="38"/>
    </row>
    <row r="104" spans="2:2">
      <c r="B104" s="38"/>
    </row>
    <row r="105" spans="2:2">
      <c r="B105" s="38"/>
    </row>
    <row r="106" spans="2:2">
      <c r="B106" s="38"/>
    </row>
    <row r="107" spans="2:2">
      <c r="B107" s="38"/>
    </row>
    <row r="108" spans="2:2">
      <c r="B108" s="38"/>
    </row>
    <row r="109" spans="2:2">
      <c r="B109" s="38"/>
    </row>
    <row r="110" spans="2:2">
      <c r="B110" s="38"/>
    </row>
    <row r="111" spans="2:2">
      <c r="B111" s="38"/>
    </row>
    <row r="112" spans="2:2">
      <c r="B112" s="38"/>
    </row>
    <row r="113" spans="2:2">
      <c r="B113" s="38"/>
    </row>
    <row r="114" spans="2:2">
      <c r="B114" s="38"/>
    </row>
    <row r="115" spans="2:2">
      <c r="B115" s="38"/>
    </row>
    <row r="116" spans="2:2">
      <c r="B116" s="38"/>
    </row>
    <row r="117" spans="2:2">
      <c r="B117" s="38"/>
    </row>
    <row r="118" spans="2:2">
      <c r="B118" s="38"/>
    </row>
    <row r="119" spans="2:2">
      <c r="B119" s="38"/>
    </row>
    <row r="120" spans="2:2">
      <c r="B120" s="38"/>
    </row>
    <row r="121" spans="2:2">
      <c r="B121" s="38"/>
    </row>
    <row r="122" spans="2:2">
      <c r="B122" s="38"/>
    </row>
    <row r="123" spans="2:2">
      <c r="B123" s="38"/>
    </row>
    <row r="124" spans="2:2">
      <c r="B124" s="38"/>
    </row>
    <row r="125" spans="2:2">
      <c r="B125" s="38"/>
    </row>
    <row r="126" spans="2:2">
      <c r="B126" s="38"/>
    </row>
    <row r="127" spans="2:2">
      <c r="B127" s="38"/>
    </row>
    <row r="128" spans="2:2">
      <c r="B128" s="38"/>
    </row>
    <row r="129" spans="2:2">
      <c r="B129" s="38"/>
    </row>
    <row r="130" spans="2:2">
      <c r="B130" s="38"/>
    </row>
    <row r="131" spans="2:2">
      <c r="B131" s="38"/>
    </row>
    <row r="132" spans="2:2">
      <c r="B132" s="38"/>
    </row>
    <row r="133" spans="2:2">
      <c r="B133" s="38"/>
    </row>
    <row r="134" spans="2:2">
      <c r="B134" s="38"/>
    </row>
    <row r="135" spans="2:2">
      <c r="B135" s="38"/>
    </row>
    <row r="136" spans="2:2">
      <c r="B136" s="38"/>
    </row>
    <row r="137" spans="2:2">
      <c r="B137" s="38"/>
    </row>
    <row r="138" spans="2:2">
      <c r="B138" s="38"/>
    </row>
    <row r="139" spans="2:2">
      <c r="B139" s="38"/>
    </row>
    <row r="140" spans="2:2">
      <c r="B140" s="38"/>
    </row>
    <row r="141" spans="2:2">
      <c r="B141" s="38"/>
    </row>
    <row r="142" spans="2:2">
      <c r="B142" s="38"/>
    </row>
    <row r="143" spans="2:2">
      <c r="B143" s="38"/>
    </row>
    <row r="144" spans="2:2">
      <c r="B144" s="38"/>
    </row>
    <row r="145" spans="2:2">
      <c r="B145" s="38"/>
    </row>
    <row r="146" spans="2:2">
      <c r="B146" s="38"/>
    </row>
    <row r="147" spans="2:2">
      <c r="B147" s="38"/>
    </row>
    <row r="148" spans="2:2">
      <c r="B148" s="38"/>
    </row>
    <row r="149" spans="2:2">
      <c r="B149" s="38"/>
    </row>
    <row r="150" spans="2:2">
      <c r="B150" s="38"/>
    </row>
    <row r="151" spans="2:2">
      <c r="B151" s="38"/>
    </row>
    <row r="152" spans="2:2">
      <c r="B152" s="38"/>
    </row>
    <row r="153" spans="2:2">
      <c r="B153" s="38"/>
    </row>
    <row r="154" spans="2:2">
      <c r="B154" s="38"/>
    </row>
    <row r="155" spans="2:2">
      <c r="B155" s="38"/>
    </row>
    <row r="156" spans="2:2">
      <c r="B156" s="38"/>
    </row>
    <row r="157" spans="2:2">
      <c r="B157" s="38"/>
    </row>
    <row r="158" spans="2:2">
      <c r="B158" s="38"/>
    </row>
    <row r="159" spans="2:2">
      <c r="B159" s="38"/>
    </row>
    <row r="160" spans="2:2">
      <c r="B160" s="38"/>
    </row>
    <row r="161" spans="2:2">
      <c r="B161" s="38"/>
    </row>
    <row r="162" spans="2:2">
      <c r="B162" s="38"/>
    </row>
  </sheetData>
  <mergeCells count="1">
    <mergeCell ref="B3:E3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G59"/>
  <sheetViews>
    <sheetView topLeftCell="A29" workbookViewId="0">
      <selection activeCell="D55" sqref="D55:D57"/>
    </sheetView>
  </sheetViews>
  <sheetFormatPr defaultRowHeight="14.4"/>
  <cols>
    <col min="1" max="1" width="18.44140625" customWidth="1"/>
    <col min="2" max="2" width="14.88671875" bestFit="1" customWidth="1"/>
    <col min="3" max="3" width="12.6640625" bestFit="1" customWidth="1"/>
    <col min="4" max="4" width="13.44140625" bestFit="1" customWidth="1"/>
    <col min="5" max="5" width="11.44140625" bestFit="1" customWidth="1"/>
    <col min="6" max="6" width="13.5546875" bestFit="1" customWidth="1"/>
    <col min="7" max="7" width="14.6640625" bestFit="1" customWidth="1"/>
  </cols>
  <sheetData>
    <row r="1" spans="1:7" ht="15.6">
      <c r="A1" s="10" t="s">
        <v>59</v>
      </c>
      <c r="B1" s="11"/>
      <c r="C1" s="11"/>
      <c r="D1" s="11"/>
      <c r="E1" s="11"/>
      <c r="F1" s="11"/>
      <c r="G1" s="11"/>
    </row>
    <row r="2" spans="1:7" ht="16.2" thickBot="1">
      <c r="A2" s="10"/>
      <c r="B2" s="11"/>
      <c r="C2" s="11"/>
      <c r="D2" s="11"/>
      <c r="E2" s="11"/>
      <c r="F2" s="11"/>
      <c r="G2" s="11"/>
    </row>
    <row r="3" spans="1:7" ht="15.6">
      <c r="A3" s="12"/>
      <c r="B3" s="114" t="s">
        <v>27</v>
      </c>
      <c r="C3" s="115"/>
      <c r="D3" s="115"/>
      <c r="E3" s="116"/>
      <c r="F3" s="13" t="s">
        <v>28</v>
      </c>
      <c r="G3" s="14" t="s">
        <v>29</v>
      </c>
    </row>
    <row r="4" spans="1:7" ht="16.2" thickBot="1">
      <c r="A4" s="15"/>
      <c r="B4" s="16" t="s">
        <v>30</v>
      </c>
      <c r="C4" s="17" t="s">
        <v>31</v>
      </c>
      <c r="D4" s="17" t="s">
        <v>32</v>
      </c>
      <c r="E4" s="18" t="s">
        <v>33</v>
      </c>
      <c r="F4" s="19" t="s">
        <v>34</v>
      </c>
      <c r="G4" s="20"/>
    </row>
    <row r="5" spans="1:7" ht="15.6">
      <c r="A5" s="21" t="s">
        <v>35</v>
      </c>
      <c r="B5" s="22"/>
      <c r="C5" s="23"/>
      <c r="D5" s="24"/>
      <c r="E5" s="25"/>
      <c r="F5" s="26"/>
      <c r="G5" s="27">
        <v>1411275.33</v>
      </c>
    </row>
    <row r="6" spans="1:7" ht="15.6">
      <c r="A6" s="28">
        <v>41640</v>
      </c>
      <c r="B6" s="29">
        <v>51546</v>
      </c>
      <c r="C6" s="30">
        <v>675</v>
      </c>
      <c r="D6" s="31"/>
      <c r="E6" s="32">
        <f>B6+C6+D6</f>
        <v>52221</v>
      </c>
      <c r="F6" s="33">
        <v>46556</v>
      </c>
      <c r="G6" s="34">
        <f>G5+E6-F6</f>
        <v>1416940.33</v>
      </c>
    </row>
    <row r="7" spans="1:7" ht="15.6">
      <c r="A7" s="28">
        <v>41671</v>
      </c>
      <c r="B7" s="29">
        <v>51546</v>
      </c>
      <c r="C7" s="30">
        <v>675</v>
      </c>
      <c r="D7" s="31">
        <v>3044.4</v>
      </c>
      <c r="E7" s="32">
        <f t="shared" ref="E7:E17" si="0">B7+C7+D7</f>
        <v>55265.4</v>
      </c>
      <c r="F7" s="33">
        <v>500</v>
      </c>
      <c r="G7" s="34">
        <f t="shared" ref="G7:G17" si="1">G6+E7-F7</f>
        <v>1471705.73</v>
      </c>
    </row>
    <row r="8" spans="1:7" ht="15.6">
      <c r="A8" s="28">
        <v>41699</v>
      </c>
      <c r="B8" s="29">
        <v>51546</v>
      </c>
      <c r="C8" s="30">
        <v>675</v>
      </c>
      <c r="D8" s="31"/>
      <c r="E8" s="32">
        <f t="shared" si="0"/>
        <v>52221</v>
      </c>
      <c r="F8" s="33">
        <v>2120</v>
      </c>
      <c r="G8" s="34">
        <f t="shared" si="1"/>
        <v>1521806.73</v>
      </c>
    </row>
    <row r="9" spans="1:7" ht="15.6">
      <c r="A9" s="28">
        <v>41730</v>
      </c>
      <c r="B9" s="29">
        <v>51546</v>
      </c>
      <c r="C9" s="30">
        <v>675</v>
      </c>
      <c r="D9" s="31"/>
      <c r="E9" s="32">
        <f t="shared" si="0"/>
        <v>52221</v>
      </c>
      <c r="F9" s="33">
        <v>13538</v>
      </c>
      <c r="G9" s="34">
        <f t="shared" si="1"/>
        <v>1560489.73</v>
      </c>
    </row>
    <row r="10" spans="1:7" ht="15.6">
      <c r="A10" s="28">
        <v>41760</v>
      </c>
      <c r="B10" s="29">
        <v>51546</v>
      </c>
      <c r="C10" s="30">
        <v>675</v>
      </c>
      <c r="D10" s="31"/>
      <c r="E10" s="32">
        <f t="shared" si="0"/>
        <v>52221</v>
      </c>
      <c r="F10" s="33">
        <v>1950.52</v>
      </c>
      <c r="G10" s="34">
        <f t="shared" si="1"/>
        <v>1610760.21</v>
      </c>
    </row>
    <row r="11" spans="1:7" ht="15.6">
      <c r="A11" s="28">
        <v>41791</v>
      </c>
      <c r="B11" s="29">
        <v>51546</v>
      </c>
      <c r="C11" s="30">
        <v>675</v>
      </c>
      <c r="D11" s="31">
        <v>12184.2</v>
      </c>
      <c r="E11" s="32">
        <f t="shared" si="0"/>
        <v>64405.2</v>
      </c>
      <c r="F11" s="33">
        <v>19920</v>
      </c>
      <c r="G11" s="34">
        <f t="shared" si="1"/>
        <v>1655245.41</v>
      </c>
    </row>
    <row r="12" spans="1:7" ht="15.6">
      <c r="A12" s="28">
        <v>41821</v>
      </c>
      <c r="B12" s="29">
        <v>51546</v>
      </c>
      <c r="C12" s="30">
        <v>675</v>
      </c>
      <c r="D12" s="31"/>
      <c r="E12" s="32">
        <f t="shared" si="0"/>
        <v>52221</v>
      </c>
      <c r="F12" s="33"/>
      <c r="G12" s="34">
        <f t="shared" si="1"/>
        <v>1707466.41</v>
      </c>
    </row>
    <row r="13" spans="1:7" ht="15.6">
      <c r="A13" s="28">
        <v>41852</v>
      </c>
      <c r="B13" s="29">
        <v>51546</v>
      </c>
      <c r="C13" s="30">
        <v>675</v>
      </c>
      <c r="D13" s="31"/>
      <c r="E13" s="32">
        <f t="shared" si="0"/>
        <v>52221</v>
      </c>
      <c r="F13" s="33">
        <v>71739</v>
      </c>
      <c r="G13" s="34">
        <f t="shared" si="1"/>
        <v>1687948.41</v>
      </c>
    </row>
    <row r="14" spans="1:7" ht="15.6">
      <c r="A14" s="28">
        <v>41883</v>
      </c>
      <c r="B14" s="29">
        <v>51546</v>
      </c>
      <c r="C14" s="30">
        <v>675</v>
      </c>
      <c r="D14" s="31">
        <v>39941.1</v>
      </c>
      <c r="E14" s="32">
        <f>B14+C14+D14</f>
        <v>92162.1</v>
      </c>
      <c r="F14" s="33">
        <v>5008.5</v>
      </c>
      <c r="G14" s="34">
        <f t="shared" si="1"/>
        <v>1775102.01</v>
      </c>
    </row>
    <row r="15" spans="1:7" ht="15.6">
      <c r="A15" s="28">
        <v>41913</v>
      </c>
      <c r="B15" s="29">
        <v>51546</v>
      </c>
      <c r="C15" s="30">
        <v>675</v>
      </c>
      <c r="D15" s="31"/>
      <c r="E15" s="32">
        <f>B15+C15+D15</f>
        <v>52221</v>
      </c>
      <c r="F15" s="33">
        <v>44379</v>
      </c>
      <c r="G15" s="34">
        <f t="shared" si="1"/>
        <v>1782944.01</v>
      </c>
    </row>
    <row r="16" spans="1:7" ht="15.6">
      <c r="A16" s="28">
        <v>41944</v>
      </c>
      <c r="B16" s="29">
        <v>51546</v>
      </c>
      <c r="C16" s="30">
        <v>675</v>
      </c>
      <c r="D16" s="31"/>
      <c r="E16" s="32">
        <f t="shared" si="0"/>
        <v>52221</v>
      </c>
      <c r="F16" s="33">
        <v>6935</v>
      </c>
      <c r="G16" s="34">
        <f t="shared" si="1"/>
        <v>1828230.01</v>
      </c>
    </row>
    <row r="17" spans="1:7" ht="16.2" thickBot="1">
      <c r="A17" s="28">
        <v>41974</v>
      </c>
      <c r="B17" s="29">
        <v>51546</v>
      </c>
      <c r="C17" s="30">
        <v>675</v>
      </c>
      <c r="D17" s="31">
        <v>1300</v>
      </c>
      <c r="E17" s="32">
        <f t="shared" si="0"/>
        <v>53521</v>
      </c>
      <c r="F17" s="36">
        <f>12804.5-183422.08</f>
        <v>-170617.58</v>
      </c>
      <c r="G17" s="34">
        <f t="shared" si="1"/>
        <v>2052368.59</v>
      </c>
    </row>
    <row r="18" spans="1:7">
      <c r="A18" s="46" t="s">
        <v>33</v>
      </c>
      <c r="B18" s="47">
        <f>SUM(B6:B17)</f>
        <v>618552</v>
      </c>
      <c r="C18" s="47">
        <f>SUM(C6:C17)</f>
        <v>8100</v>
      </c>
      <c r="D18" s="47">
        <f>SUM(D6:D17)</f>
        <v>56469.7</v>
      </c>
      <c r="E18" s="47">
        <f>SUM(E6:E17)</f>
        <v>683121.70000000007</v>
      </c>
      <c r="F18" s="47">
        <f>SUM(F6:F17)</f>
        <v>42028.44</v>
      </c>
      <c r="G18" s="47"/>
    </row>
    <row r="22" spans="1:7">
      <c r="A22" s="50" t="s">
        <v>60</v>
      </c>
    </row>
    <row r="24" spans="1:7">
      <c r="A24" s="51" t="s">
        <v>61</v>
      </c>
      <c r="B24" s="51" t="s">
        <v>62</v>
      </c>
      <c r="C24" s="51" t="s">
        <v>63</v>
      </c>
      <c r="D24" s="51" t="s">
        <v>64</v>
      </c>
    </row>
    <row r="25" spans="1:7">
      <c r="A25" s="52">
        <v>41646</v>
      </c>
      <c r="B25" s="53" t="s">
        <v>65</v>
      </c>
      <c r="C25" s="54" t="s">
        <v>66</v>
      </c>
      <c r="D25" s="55">
        <v>46381</v>
      </c>
    </row>
    <row r="26" spans="1:7">
      <c r="A26" s="52">
        <v>41662</v>
      </c>
      <c r="B26" s="53" t="s">
        <v>67</v>
      </c>
      <c r="C26" s="53" t="s">
        <v>68</v>
      </c>
      <c r="D26" s="55">
        <v>175</v>
      </c>
    </row>
    <row r="27" spans="1:7">
      <c r="A27" s="52">
        <v>41698</v>
      </c>
      <c r="B27" s="53" t="s">
        <v>69</v>
      </c>
      <c r="C27" s="53" t="s">
        <v>70</v>
      </c>
      <c r="D27" s="72">
        <v>500</v>
      </c>
    </row>
    <row r="28" spans="1:7">
      <c r="A28" s="52">
        <v>41718</v>
      </c>
      <c r="B28" s="53" t="s">
        <v>71</v>
      </c>
      <c r="C28" s="53" t="s">
        <v>72</v>
      </c>
      <c r="D28" s="55">
        <v>1620</v>
      </c>
    </row>
    <row r="29" spans="1:7" ht="76.2">
      <c r="A29" s="56">
        <v>41729</v>
      </c>
      <c r="B29" s="57" t="s">
        <v>73</v>
      </c>
      <c r="C29" s="58" t="s">
        <v>74</v>
      </c>
      <c r="D29" s="73">
        <v>500</v>
      </c>
    </row>
    <row r="30" spans="1:7">
      <c r="A30" s="52">
        <v>41730</v>
      </c>
      <c r="B30" s="53" t="s">
        <v>75</v>
      </c>
      <c r="C30" s="54" t="s">
        <v>76</v>
      </c>
      <c r="D30" s="55">
        <v>13538</v>
      </c>
    </row>
    <row r="31" spans="1:7">
      <c r="A31" s="52">
        <v>41760</v>
      </c>
      <c r="B31" s="53" t="s">
        <v>77</v>
      </c>
      <c r="C31" s="53" t="s">
        <v>78</v>
      </c>
      <c r="D31" s="55">
        <v>1950.52</v>
      </c>
    </row>
    <row r="32" spans="1:7">
      <c r="A32" s="52">
        <v>41810</v>
      </c>
      <c r="B32" s="53" t="s">
        <v>79</v>
      </c>
      <c r="C32" s="53" t="s">
        <v>80</v>
      </c>
      <c r="D32" s="55">
        <v>1620</v>
      </c>
    </row>
    <row r="33" spans="1:6">
      <c r="A33" s="52">
        <v>41813</v>
      </c>
      <c r="B33" s="53" t="s">
        <v>81</v>
      </c>
      <c r="C33" s="60" t="s">
        <v>82</v>
      </c>
      <c r="D33" s="72">
        <v>6000</v>
      </c>
    </row>
    <row r="34" spans="1:6">
      <c r="A34" s="52">
        <v>41820</v>
      </c>
      <c r="B34" s="53" t="s">
        <v>83</v>
      </c>
      <c r="C34" s="53" t="s">
        <v>84</v>
      </c>
      <c r="D34" s="55">
        <v>300</v>
      </c>
    </row>
    <row r="35" spans="1:6">
      <c r="A35" s="52">
        <v>41820</v>
      </c>
      <c r="B35" s="53" t="s">
        <v>85</v>
      </c>
      <c r="C35" s="54" t="s">
        <v>86</v>
      </c>
      <c r="D35" s="72">
        <v>12000</v>
      </c>
      <c r="F35" s="55">
        <f>D27+D29+D33+D35</f>
        <v>19000</v>
      </c>
    </row>
    <row r="36" spans="1:6">
      <c r="A36" s="52">
        <v>41870</v>
      </c>
      <c r="B36" s="53" t="s">
        <v>87</v>
      </c>
      <c r="C36" s="53" t="s">
        <v>88</v>
      </c>
      <c r="D36" s="55">
        <v>1452</v>
      </c>
    </row>
    <row r="37" spans="1:6">
      <c r="A37" s="52">
        <v>41873</v>
      </c>
      <c r="B37" s="53" t="s">
        <v>89</v>
      </c>
      <c r="C37" s="60" t="s">
        <v>90</v>
      </c>
      <c r="D37" s="55">
        <v>7865</v>
      </c>
    </row>
    <row r="38" spans="1:6">
      <c r="A38" s="52">
        <v>41877</v>
      </c>
      <c r="B38" s="53" t="s">
        <v>91</v>
      </c>
      <c r="C38" s="60" t="s">
        <v>92</v>
      </c>
      <c r="D38" s="55">
        <v>62422</v>
      </c>
    </row>
    <row r="39" spans="1:6">
      <c r="A39" s="52">
        <v>41892</v>
      </c>
      <c r="B39" s="53" t="s">
        <v>93</v>
      </c>
      <c r="C39" s="60" t="s">
        <v>94</v>
      </c>
      <c r="D39" s="55">
        <v>1271</v>
      </c>
    </row>
    <row r="40" spans="1:6">
      <c r="A40" s="52">
        <v>41898</v>
      </c>
      <c r="B40" s="53" t="s">
        <v>95</v>
      </c>
      <c r="C40" s="53" t="s">
        <v>96</v>
      </c>
      <c r="D40" s="55">
        <v>2117.5</v>
      </c>
    </row>
    <row r="41" spans="1:6">
      <c r="A41" s="52">
        <v>41900</v>
      </c>
      <c r="B41" s="53" t="s">
        <v>97</v>
      </c>
      <c r="C41" s="53" t="s">
        <v>98</v>
      </c>
      <c r="D41" s="55">
        <v>1620</v>
      </c>
    </row>
    <row r="42" spans="1:6">
      <c r="A42" s="52">
        <v>41925</v>
      </c>
      <c r="B42" s="53" t="s">
        <v>99</v>
      </c>
      <c r="C42" s="54" t="s">
        <v>100</v>
      </c>
      <c r="D42" s="55">
        <v>44379</v>
      </c>
    </row>
    <row r="43" spans="1:6">
      <c r="A43" s="52">
        <v>41944</v>
      </c>
      <c r="B43" s="53" t="s">
        <v>101</v>
      </c>
      <c r="C43" s="60" t="s">
        <v>102</v>
      </c>
      <c r="D43" s="55">
        <v>6935</v>
      </c>
    </row>
    <row r="44" spans="1:6" ht="86.4">
      <c r="A44" s="56">
        <v>41981</v>
      </c>
      <c r="B44" s="57" t="s">
        <v>103</v>
      </c>
      <c r="C44" s="61" t="s">
        <v>104</v>
      </c>
      <c r="D44" s="59">
        <v>3220</v>
      </c>
    </row>
    <row r="45" spans="1:6">
      <c r="A45" s="52">
        <v>41981</v>
      </c>
      <c r="B45" s="53" t="s">
        <v>105</v>
      </c>
      <c r="C45" s="53" t="s">
        <v>106</v>
      </c>
      <c r="D45" s="55">
        <v>1620</v>
      </c>
    </row>
    <row r="46" spans="1:6">
      <c r="A46" s="52">
        <v>42004</v>
      </c>
      <c r="B46" s="53" t="s">
        <v>107</v>
      </c>
      <c r="C46" s="60" t="s">
        <v>108</v>
      </c>
      <c r="D46" s="55">
        <v>2208</v>
      </c>
    </row>
    <row r="47" spans="1:6">
      <c r="A47" s="52">
        <v>42004</v>
      </c>
      <c r="B47" s="53" t="s">
        <v>109</v>
      </c>
      <c r="C47" s="53" t="s">
        <v>110</v>
      </c>
      <c r="D47" s="55">
        <v>-183422.07999999999</v>
      </c>
    </row>
    <row r="48" spans="1:6">
      <c r="A48" s="52">
        <v>42004</v>
      </c>
      <c r="B48" s="53" t="s">
        <v>111</v>
      </c>
      <c r="C48" s="53" t="s">
        <v>112</v>
      </c>
      <c r="D48" s="55">
        <v>2065</v>
      </c>
    </row>
    <row r="49" spans="1:4">
      <c r="A49" s="62">
        <v>42004</v>
      </c>
      <c r="B49" s="51" t="s">
        <v>113</v>
      </c>
      <c r="C49" s="51" t="s">
        <v>114</v>
      </c>
      <c r="D49" s="63">
        <v>3691.5</v>
      </c>
    </row>
    <row r="50" spans="1:4">
      <c r="C50" s="50" t="s">
        <v>115</v>
      </c>
      <c r="D50" s="64">
        <f>SUM(D25:D49)</f>
        <v>42028.44</v>
      </c>
    </row>
    <row r="52" spans="1:4">
      <c r="A52" s="117" t="s">
        <v>116</v>
      </c>
      <c r="B52" s="118"/>
    </row>
    <row r="54" spans="1:4">
      <c r="A54" s="51" t="s">
        <v>61</v>
      </c>
      <c r="B54" s="51" t="s">
        <v>62</v>
      </c>
      <c r="C54" s="51" t="s">
        <v>63</v>
      </c>
      <c r="D54" s="51" t="s">
        <v>64</v>
      </c>
    </row>
    <row r="55" spans="1:4">
      <c r="A55" s="52">
        <v>41694</v>
      </c>
      <c r="B55" s="53" t="s">
        <v>117</v>
      </c>
      <c r="C55" s="54" t="s">
        <v>118</v>
      </c>
      <c r="D55" s="55">
        <v>3044.4</v>
      </c>
    </row>
    <row r="56" spans="1:4">
      <c r="A56" s="52">
        <v>41806</v>
      </c>
      <c r="B56" s="53" t="s">
        <v>119</v>
      </c>
      <c r="C56" s="54" t="s">
        <v>118</v>
      </c>
      <c r="D56" s="55">
        <v>12184.2</v>
      </c>
    </row>
    <row r="57" spans="1:4">
      <c r="A57" s="52">
        <v>41912</v>
      </c>
      <c r="B57" s="53" t="s">
        <v>120</v>
      </c>
      <c r="C57" s="54" t="s">
        <v>118</v>
      </c>
      <c r="D57" s="55">
        <v>39941.1</v>
      </c>
    </row>
    <row r="58" spans="1:4">
      <c r="A58" s="62">
        <v>42004</v>
      </c>
      <c r="B58" s="51" t="s">
        <v>121</v>
      </c>
      <c r="C58" s="65" t="s">
        <v>122</v>
      </c>
      <c r="D58" s="63">
        <v>8100</v>
      </c>
    </row>
    <row r="59" spans="1:4">
      <c r="C59" s="50" t="s">
        <v>115</v>
      </c>
      <c r="D59" s="64">
        <f>SUM(D55:D58)</f>
        <v>63269.7</v>
      </c>
    </row>
  </sheetData>
  <mergeCells count="2">
    <mergeCell ref="B3:E3"/>
    <mergeCell ref="A52:B52"/>
  </mergeCell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IV52"/>
  <sheetViews>
    <sheetView workbookViewId="0">
      <selection activeCell="G17" sqref="G17"/>
    </sheetView>
  </sheetViews>
  <sheetFormatPr defaultColWidth="9.109375" defaultRowHeight="24.9" customHeight="1"/>
  <cols>
    <col min="1" max="1" width="17.5546875" style="12" customWidth="1"/>
    <col min="2" max="2" width="14.44140625" style="11" customWidth="1"/>
    <col min="3" max="3" width="13.5546875" style="11" customWidth="1"/>
    <col min="4" max="4" width="13.88671875" style="11" customWidth="1"/>
    <col min="5" max="5" width="14.6640625" style="11" customWidth="1"/>
    <col min="6" max="6" width="16.33203125" style="11" customWidth="1"/>
    <col min="7" max="7" width="18.33203125" style="11" customWidth="1"/>
    <col min="8" max="8" width="19.88671875" style="42" customWidth="1"/>
    <col min="9" max="16384" width="9.109375" style="43"/>
  </cols>
  <sheetData>
    <row r="1" spans="1:256" ht="15.6">
      <c r="A1" s="10" t="s">
        <v>123</v>
      </c>
    </row>
    <row r="2" spans="1:256" ht="16.2" thickBot="1">
      <c r="A2" s="10"/>
    </row>
    <row r="3" spans="1:256" ht="15.6">
      <c r="B3" s="114" t="s">
        <v>27</v>
      </c>
      <c r="C3" s="115"/>
      <c r="D3" s="115"/>
      <c r="E3" s="116"/>
      <c r="F3" s="13" t="s">
        <v>28</v>
      </c>
      <c r="G3" s="14" t="s">
        <v>29</v>
      </c>
      <c r="H3" s="43"/>
    </row>
    <row r="4" spans="1:256" ht="16.2" thickBot="1">
      <c r="A4" s="15"/>
      <c r="B4" s="16" t="s">
        <v>30</v>
      </c>
      <c r="C4" s="17" t="s">
        <v>31</v>
      </c>
      <c r="D4" s="17" t="s">
        <v>32</v>
      </c>
      <c r="E4" s="18" t="s">
        <v>33</v>
      </c>
      <c r="F4" s="19" t="s">
        <v>34</v>
      </c>
      <c r="G4" s="20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  <c r="AD4" s="44"/>
      <c r="AE4" s="44"/>
      <c r="AF4" s="44"/>
      <c r="AG4" s="44"/>
      <c r="AH4" s="44"/>
      <c r="AI4" s="44"/>
      <c r="AJ4" s="44"/>
      <c r="AK4" s="44"/>
      <c r="AL4" s="44"/>
      <c r="AM4" s="44"/>
      <c r="AN4" s="44"/>
      <c r="AO4" s="44"/>
      <c r="AP4" s="44"/>
      <c r="AQ4" s="44"/>
      <c r="AR4" s="44"/>
      <c r="AS4" s="44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  <c r="BF4" s="44"/>
      <c r="BG4" s="44"/>
      <c r="BH4" s="44"/>
      <c r="BI4" s="44"/>
      <c r="BJ4" s="44"/>
      <c r="BK4" s="44"/>
      <c r="BL4" s="44"/>
      <c r="BM4" s="44"/>
      <c r="BN4" s="44"/>
      <c r="BO4" s="44"/>
      <c r="BP4" s="44"/>
      <c r="BQ4" s="44"/>
      <c r="BR4" s="44"/>
      <c r="BS4" s="44"/>
      <c r="BT4" s="44"/>
      <c r="BU4" s="44"/>
      <c r="BV4" s="44"/>
      <c r="BW4" s="44"/>
      <c r="BX4" s="44"/>
      <c r="BY4" s="44"/>
      <c r="BZ4" s="44"/>
      <c r="CA4" s="44"/>
      <c r="CB4" s="44"/>
      <c r="CC4" s="44"/>
      <c r="CD4" s="44"/>
      <c r="CE4" s="44"/>
      <c r="CF4" s="44"/>
      <c r="CG4" s="44"/>
      <c r="CH4" s="44"/>
      <c r="CI4" s="44"/>
      <c r="CJ4" s="44"/>
      <c r="CK4" s="44"/>
      <c r="CL4" s="44"/>
      <c r="CM4" s="44"/>
      <c r="CN4" s="44"/>
      <c r="CO4" s="44"/>
      <c r="CP4" s="44"/>
      <c r="CQ4" s="44"/>
      <c r="CR4" s="44"/>
      <c r="CS4" s="44"/>
      <c r="CT4" s="44"/>
      <c r="CU4" s="44"/>
      <c r="CV4" s="44"/>
      <c r="CW4" s="44"/>
      <c r="CX4" s="44"/>
      <c r="CY4" s="44"/>
      <c r="CZ4" s="44"/>
      <c r="DA4" s="44"/>
      <c r="DB4" s="44"/>
      <c r="DC4" s="44"/>
      <c r="DD4" s="44"/>
      <c r="DE4" s="44"/>
      <c r="DF4" s="44"/>
      <c r="DG4" s="44"/>
      <c r="DH4" s="44"/>
      <c r="DI4" s="44"/>
      <c r="DJ4" s="44"/>
      <c r="DK4" s="44"/>
      <c r="DL4" s="44"/>
      <c r="DM4" s="44"/>
      <c r="DN4" s="44"/>
      <c r="DO4" s="44"/>
      <c r="DP4" s="44"/>
      <c r="DQ4" s="44"/>
      <c r="DR4" s="44"/>
      <c r="DS4" s="44"/>
      <c r="DT4" s="44"/>
      <c r="DU4" s="44"/>
      <c r="DV4" s="44"/>
      <c r="DW4" s="44"/>
      <c r="DX4" s="44"/>
      <c r="DY4" s="44"/>
      <c r="DZ4" s="44"/>
      <c r="EA4" s="44"/>
      <c r="EB4" s="44"/>
      <c r="EC4" s="44"/>
      <c r="ED4" s="44"/>
      <c r="EE4" s="44"/>
      <c r="EF4" s="44"/>
      <c r="EG4" s="44"/>
      <c r="EH4" s="44"/>
      <c r="EI4" s="44"/>
      <c r="EJ4" s="44"/>
      <c r="EK4" s="44"/>
      <c r="EL4" s="44"/>
      <c r="EM4" s="44"/>
      <c r="EN4" s="44"/>
      <c r="EO4" s="44"/>
      <c r="EP4" s="44"/>
      <c r="EQ4" s="44"/>
      <c r="ER4" s="44"/>
      <c r="ES4" s="44"/>
      <c r="ET4" s="44"/>
      <c r="EU4" s="44"/>
      <c r="EV4" s="44"/>
      <c r="EW4" s="44"/>
      <c r="EX4" s="44"/>
      <c r="EY4" s="44"/>
      <c r="EZ4" s="44"/>
      <c r="FA4" s="44"/>
      <c r="FB4" s="44"/>
      <c r="FC4" s="44"/>
      <c r="FD4" s="44"/>
      <c r="FE4" s="44"/>
      <c r="FF4" s="44"/>
      <c r="FG4" s="44"/>
      <c r="FH4" s="44"/>
      <c r="FI4" s="44"/>
      <c r="FJ4" s="44"/>
      <c r="FK4" s="44"/>
      <c r="FL4" s="44"/>
      <c r="FM4" s="44"/>
      <c r="FN4" s="44"/>
      <c r="FO4" s="44"/>
      <c r="FP4" s="44"/>
      <c r="FQ4" s="44"/>
      <c r="FR4" s="44"/>
      <c r="FS4" s="44"/>
      <c r="FT4" s="44"/>
      <c r="FU4" s="44"/>
      <c r="FV4" s="44"/>
      <c r="FW4" s="44"/>
      <c r="FX4" s="44"/>
      <c r="FY4" s="44"/>
      <c r="FZ4" s="44"/>
      <c r="GA4" s="44"/>
      <c r="GB4" s="44"/>
      <c r="GC4" s="44"/>
      <c r="GD4" s="44"/>
      <c r="GE4" s="44"/>
      <c r="GF4" s="44"/>
      <c r="GG4" s="44"/>
      <c r="GH4" s="44"/>
      <c r="GI4" s="44"/>
      <c r="GJ4" s="44"/>
      <c r="GK4" s="44"/>
      <c r="GL4" s="44"/>
      <c r="GM4" s="44"/>
      <c r="GN4" s="44"/>
      <c r="GO4" s="44"/>
      <c r="GP4" s="44"/>
      <c r="GQ4" s="44"/>
      <c r="GR4" s="44"/>
      <c r="GS4" s="44"/>
      <c r="GT4" s="44"/>
      <c r="GU4" s="44"/>
      <c r="GV4" s="44"/>
      <c r="GW4" s="44"/>
      <c r="GX4" s="44"/>
      <c r="GY4" s="44"/>
      <c r="GZ4" s="44"/>
      <c r="HA4" s="44"/>
      <c r="HB4" s="44"/>
      <c r="HC4" s="44"/>
      <c r="HD4" s="44"/>
      <c r="HE4" s="44"/>
      <c r="HF4" s="44"/>
      <c r="HG4" s="44"/>
      <c r="HH4" s="44"/>
      <c r="HI4" s="44"/>
      <c r="HJ4" s="44"/>
      <c r="HK4" s="44"/>
      <c r="HL4" s="44"/>
      <c r="HM4" s="44"/>
      <c r="HN4" s="44"/>
      <c r="HO4" s="44"/>
      <c r="HP4" s="44"/>
      <c r="HQ4" s="44"/>
      <c r="HR4" s="44"/>
      <c r="HS4" s="44"/>
      <c r="HT4" s="44"/>
      <c r="HU4" s="44"/>
      <c r="HV4" s="44"/>
      <c r="HW4" s="44"/>
      <c r="HX4" s="44"/>
      <c r="HY4" s="44"/>
      <c r="HZ4" s="44"/>
      <c r="IA4" s="44"/>
      <c r="IB4" s="44"/>
      <c r="IC4" s="44"/>
      <c r="ID4" s="44"/>
      <c r="IE4" s="44"/>
      <c r="IF4" s="44"/>
      <c r="IG4" s="44"/>
      <c r="IH4" s="44"/>
      <c r="II4" s="44"/>
      <c r="IJ4" s="44"/>
      <c r="IK4" s="44"/>
      <c r="IL4" s="44"/>
      <c r="IM4" s="44"/>
      <c r="IN4" s="44"/>
      <c r="IO4" s="44"/>
      <c r="IP4" s="44"/>
      <c r="IQ4" s="44"/>
      <c r="IR4" s="44"/>
      <c r="IS4" s="44"/>
      <c r="IT4" s="44"/>
      <c r="IU4" s="44"/>
      <c r="IV4" s="44"/>
    </row>
    <row r="5" spans="1:256" ht="15.6">
      <c r="A5" s="21" t="s">
        <v>35</v>
      </c>
      <c r="B5" s="22"/>
      <c r="C5" s="23"/>
      <c r="D5" s="24"/>
      <c r="E5" s="25"/>
      <c r="F5" s="26"/>
      <c r="G5" s="27">
        <v>2052368.59</v>
      </c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  <c r="AF5" s="45"/>
      <c r="AG5" s="45"/>
      <c r="AH5" s="45"/>
      <c r="AI5" s="45"/>
      <c r="AJ5" s="45"/>
      <c r="AK5" s="45"/>
      <c r="AL5" s="45"/>
      <c r="AM5" s="45"/>
      <c r="AN5" s="45"/>
      <c r="AO5" s="45"/>
      <c r="AP5" s="45"/>
      <c r="AQ5" s="45"/>
      <c r="AR5" s="45"/>
      <c r="AS5" s="45"/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  <c r="BF5" s="45"/>
      <c r="BG5" s="45"/>
      <c r="BH5" s="45"/>
      <c r="BI5" s="45"/>
      <c r="BJ5" s="45"/>
      <c r="BK5" s="45"/>
      <c r="BL5" s="45"/>
      <c r="BM5" s="45"/>
      <c r="BN5" s="45"/>
      <c r="BO5" s="45"/>
      <c r="BP5" s="45"/>
      <c r="BQ5" s="45"/>
      <c r="BR5" s="45"/>
      <c r="BS5" s="45"/>
      <c r="BT5" s="45"/>
      <c r="BU5" s="45"/>
      <c r="BV5" s="45"/>
      <c r="BW5" s="45"/>
      <c r="BX5" s="45"/>
      <c r="BY5" s="45"/>
      <c r="BZ5" s="45"/>
      <c r="CA5" s="45"/>
      <c r="CB5" s="45"/>
      <c r="CC5" s="45"/>
      <c r="CD5" s="45"/>
      <c r="CE5" s="45"/>
      <c r="CF5" s="45"/>
      <c r="CG5" s="45"/>
      <c r="CH5" s="45"/>
      <c r="CI5" s="45"/>
      <c r="CJ5" s="45"/>
      <c r="CK5" s="45"/>
      <c r="CL5" s="45"/>
      <c r="CM5" s="45"/>
      <c r="CN5" s="45"/>
      <c r="CO5" s="45"/>
      <c r="CP5" s="45"/>
      <c r="CQ5" s="45"/>
      <c r="CR5" s="45"/>
      <c r="CS5" s="45"/>
      <c r="CT5" s="45"/>
      <c r="CU5" s="45"/>
      <c r="CV5" s="45"/>
      <c r="CW5" s="45"/>
      <c r="CX5" s="45"/>
      <c r="CY5" s="45"/>
      <c r="CZ5" s="45"/>
      <c r="DA5" s="45"/>
      <c r="DB5" s="45"/>
      <c r="DC5" s="45"/>
      <c r="DD5" s="45"/>
      <c r="DE5" s="45"/>
      <c r="DF5" s="45"/>
      <c r="DG5" s="45"/>
      <c r="DH5" s="45"/>
      <c r="DI5" s="45"/>
      <c r="DJ5" s="45"/>
      <c r="DK5" s="45"/>
      <c r="DL5" s="45"/>
      <c r="DM5" s="45"/>
      <c r="DN5" s="45"/>
      <c r="DO5" s="45"/>
      <c r="DP5" s="45"/>
      <c r="DQ5" s="45"/>
      <c r="DR5" s="45"/>
      <c r="DS5" s="45"/>
      <c r="DT5" s="45"/>
      <c r="DU5" s="45"/>
      <c r="DV5" s="45"/>
      <c r="DW5" s="45"/>
      <c r="DX5" s="45"/>
      <c r="DY5" s="45"/>
      <c r="DZ5" s="45"/>
      <c r="EA5" s="45"/>
      <c r="EB5" s="45"/>
      <c r="EC5" s="45"/>
      <c r="ED5" s="45"/>
      <c r="EE5" s="45"/>
      <c r="EF5" s="45"/>
      <c r="EG5" s="45"/>
      <c r="EH5" s="45"/>
      <c r="EI5" s="45"/>
      <c r="EJ5" s="45"/>
      <c r="EK5" s="45"/>
      <c r="EL5" s="45"/>
      <c r="EM5" s="45"/>
      <c r="EN5" s="45"/>
      <c r="EO5" s="45"/>
      <c r="EP5" s="45"/>
      <c r="EQ5" s="45"/>
      <c r="ER5" s="45"/>
      <c r="ES5" s="45"/>
      <c r="ET5" s="45"/>
      <c r="EU5" s="45"/>
      <c r="EV5" s="45"/>
      <c r="EW5" s="45"/>
      <c r="EX5" s="45"/>
      <c r="EY5" s="45"/>
      <c r="EZ5" s="45"/>
      <c r="FA5" s="45"/>
      <c r="FB5" s="45"/>
      <c r="FC5" s="45"/>
      <c r="FD5" s="45"/>
      <c r="FE5" s="45"/>
      <c r="FF5" s="45"/>
      <c r="FG5" s="45"/>
      <c r="FH5" s="45"/>
      <c r="FI5" s="45"/>
      <c r="FJ5" s="45"/>
      <c r="FK5" s="45"/>
      <c r="FL5" s="45"/>
      <c r="FM5" s="45"/>
      <c r="FN5" s="45"/>
      <c r="FO5" s="45"/>
      <c r="FP5" s="45"/>
      <c r="FQ5" s="45"/>
      <c r="FR5" s="45"/>
      <c r="FS5" s="45"/>
      <c r="FT5" s="45"/>
      <c r="FU5" s="45"/>
      <c r="FV5" s="45"/>
      <c r="FW5" s="45"/>
      <c r="FX5" s="45"/>
      <c r="FY5" s="45"/>
      <c r="FZ5" s="45"/>
      <c r="GA5" s="45"/>
      <c r="GB5" s="45"/>
      <c r="GC5" s="45"/>
      <c r="GD5" s="45"/>
      <c r="GE5" s="45"/>
      <c r="GF5" s="45"/>
      <c r="GG5" s="45"/>
      <c r="GH5" s="45"/>
      <c r="GI5" s="45"/>
      <c r="GJ5" s="45"/>
      <c r="GK5" s="45"/>
      <c r="GL5" s="45"/>
      <c r="GM5" s="45"/>
      <c r="GN5" s="45"/>
      <c r="GO5" s="45"/>
      <c r="GP5" s="45"/>
      <c r="GQ5" s="45"/>
      <c r="GR5" s="45"/>
      <c r="GS5" s="45"/>
      <c r="GT5" s="45"/>
      <c r="GU5" s="45"/>
      <c r="GV5" s="45"/>
      <c r="GW5" s="45"/>
      <c r="GX5" s="45"/>
      <c r="GY5" s="45"/>
      <c r="GZ5" s="45"/>
      <c r="HA5" s="45"/>
      <c r="HB5" s="45"/>
      <c r="HC5" s="45"/>
      <c r="HD5" s="45"/>
      <c r="HE5" s="45"/>
      <c r="HF5" s="45"/>
      <c r="HG5" s="45"/>
      <c r="HH5" s="45"/>
      <c r="HI5" s="45"/>
      <c r="HJ5" s="45"/>
      <c r="HK5" s="45"/>
      <c r="HL5" s="45"/>
      <c r="HM5" s="45"/>
      <c r="HN5" s="45"/>
      <c r="HO5" s="45"/>
      <c r="HP5" s="45"/>
      <c r="HQ5" s="45"/>
      <c r="HR5" s="45"/>
      <c r="HS5" s="45"/>
      <c r="HT5" s="45"/>
      <c r="HU5" s="45"/>
      <c r="HV5" s="45"/>
      <c r="HW5" s="45"/>
      <c r="HX5" s="45"/>
      <c r="HY5" s="45"/>
      <c r="HZ5" s="45"/>
      <c r="IA5" s="45"/>
      <c r="IB5" s="45"/>
      <c r="IC5" s="45"/>
      <c r="ID5" s="45"/>
      <c r="IE5" s="45"/>
      <c r="IF5" s="45"/>
      <c r="IG5" s="45"/>
      <c r="IH5" s="45"/>
      <c r="II5" s="45"/>
      <c r="IJ5" s="45"/>
      <c r="IK5" s="45"/>
      <c r="IL5" s="45"/>
      <c r="IM5" s="45"/>
      <c r="IN5" s="45"/>
      <c r="IO5" s="45"/>
      <c r="IP5" s="45"/>
      <c r="IQ5" s="45"/>
      <c r="IR5" s="45"/>
      <c r="IS5" s="45"/>
      <c r="IT5" s="45"/>
      <c r="IU5" s="45"/>
      <c r="IV5" s="45"/>
    </row>
    <row r="6" spans="1:256" ht="15.6">
      <c r="A6" s="28">
        <v>42005</v>
      </c>
      <c r="B6" s="29">
        <v>51546</v>
      </c>
      <c r="C6" s="30">
        <v>675</v>
      </c>
      <c r="D6" s="31"/>
      <c r="E6" s="32">
        <f>B6+C6+D6</f>
        <v>52221</v>
      </c>
      <c r="F6" s="33">
        <v>53716.75</v>
      </c>
      <c r="G6" s="34">
        <f>G5+E6-F6</f>
        <v>2050872.8399999999</v>
      </c>
      <c r="H6" s="71" t="s">
        <v>124</v>
      </c>
    </row>
    <row r="7" spans="1:256" ht="15.6">
      <c r="A7" s="28">
        <v>42036</v>
      </c>
      <c r="B7" s="29">
        <v>51546</v>
      </c>
      <c r="C7" s="30">
        <v>675</v>
      </c>
      <c r="D7" s="31"/>
      <c r="E7" s="32">
        <f t="shared" ref="E7:E17" si="0">B7+C7+D7</f>
        <v>52221</v>
      </c>
      <c r="F7" s="33">
        <v>250</v>
      </c>
      <c r="G7" s="34">
        <f t="shared" ref="G7:G17" si="1">G6+E7-F7</f>
        <v>2102843.84</v>
      </c>
      <c r="H7" s="43"/>
    </row>
    <row r="8" spans="1:256" ht="15.6">
      <c r="A8" s="28">
        <v>42064</v>
      </c>
      <c r="B8" s="29">
        <v>51546</v>
      </c>
      <c r="C8" s="30">
        <v>675</v>
      </c>
      <c r="D8" s="31"/>
      <c r="E8" s="32">
        <f t="shared" si="0"/>
        <v>52221</v>
      </c>
      <c r="F8" s="33">
        <v>48455</v>
      </c>
      <c r="G8" s="34">
        <f t="shared" si="1"/>
        <v>2106609.84</v>
      </c>
      <c r="H8" s="43"/>
    </row>
    <row r="9" spans="1:256" ht="15.6">
      <c r="A9" s="28">
        <v>42095</v>
      </c>
      <c r="B9" s="29">
        <v>51546</v>
      </c>
      <c r="C9" s="30">
        <v>675</v>
      </c>
      <c r="D9" s="31"/>
      <c r="E9" s="32">
        <f t="shared" si="0"/>
        <v>52221</v>
      </c>
      <c r="F9" s="33"/>
      <c r="G9" s="34">
        <f t="shared" si="1"/>
        <v>2158830.84</v>
      </c>
      <c r="H9" s="43"/>
    </row>
    <row r="10" spans="1:256" ht="15.6">
      <c r="A10" s="28">
        <v>42125</v>
      </c>
      <c r="B10" s="29">
        <v>51546</v>
      </c>
      <c r="C10" s="30">
        <v>675</v>
      </c>
      <c r="D10" s="31"/>
      <c r="E10" s="32">
        <f t="shared" si="0"/>
        <v>52221</v>
      </c>
      <c r="F10" s="33"/>
      <c r="G10" s="34">
        <f t="shared" si="1"/>
        <v>2211051.84</v>
      </c>
      <c r="H10" s="43"/>
    </row>
    <row r="11" spans="1:256" ht="15.6">
      <c r="A11" s="28">
        <v>42156</v>
      </c>
      <c r="B11" s="29">
        <v>51546</v>
      </c>
      <c r="C11" s="30">
        <v>675</v>
      </c>
      <c r="D11" s="31"/>
      <c r="E11" s="32">
        <f t="shared" si="0"/>
        <v>52221</v>
      </c>
      <c r="F11" s="33"/>
      <c r="G11" s="34">
        <f t="shared" si="1"/>
        <v>2263272.84</v>
      </c>
      <c r="H11" s="43"/>
    </row>
    <row r="12" spans="1:256" ht="15.6">
      <c r="A12" s="28">
        <v>42186</v>
      </c>
      <c r="B12" s="29">
        <v>51546</v>
      </c>
      <c r="C12" s="30">
        <v>675</v>
      </c>
      <c r="D12" s="31"/>
      <c r="E12" s="32">
        <f t="shared" si="0"/>
        <v>52221</v>
      </c>
      <c r="F12" s="33"/>
      <c r="G12" s="34">
        <f t="shared" si="1"/>
        <v>2315493.84</v>
      </c>
      <c r="H12" s="43"/>
    </row>
    <row r="13" spans="1:256" ht="15.6">
      <c r="A13" s="28">
        <v>42217</v>
      </c>
      <c r="B13" s="29">
        <v>51546</v>
      </c>
      <c r="C13" s="30">
        <v>675</v>
      </c>
      <c r="D13" s="31"/>
      <c r="E13" s="32">
        <f t="shared" si="0"/>
        <v>52221</v>
      </c>
      <c r="F13" s="33"/>
      <c r="G13" s="34">
        <f t="shared" si="1"/>
        <v>2367714.84</v>
      </c>
      <c r="H13" s="43"/>
    </row>
    <row r="14" spans="1:256" ht="15.6">
      <c r="A14" s="28">
        <v>42248</v>
      </c>
      <c r="B14" s="29">
        <v>51546</v>
      </c>
      <c r="C14" s="30">
        <v>675</v>
      </c>
      <c r="D14" s="31"/>
      <c r="E14" s="32">
        <f>B14+C14+D14</f>
        <v>52221</v>
      </c>
      <c r="F14" s="33"/>
      <c r="G14" s="34">
        <f t="shared" si="1"/>
        <v>2419935.84</v>
      </c>
      <c r="H14" s="43"/>
    </row>
    <row r="15" spans="1:256" ht="15.6">
      <c r="A15" s="28">
        <v>42278</v>
      </c>
      <c r="B15" s="29">
        <v>51546</v>
      </c>
      <c r="C15" s="30">
        <v>675</v>
      </c>
      <c r="D15" s="31"/>
      <c r="E15" s="32">
        <f>B15+C15+D15</f>
        <v>52221</v>
      </c>
      <c r="F15" s="33"/>
      <c r="G15" s="34">
        <f t="shared" si="1"/>
        <v>2472156.84</v>
      </c>
      <c r="H15" s="43"/>
    </row>
    <row r="16" spans="1:256" ht="15.6">
      <c r="A16" s="28">
        <v>42309</v>
      </c>
      <c r="B16" s="29">
        <v>51546</v>
      </c>
      <c r="C16" s="30">
        <v>675</v>
      </c>
      <c r="D16" s="31"/>
      <c r="E16" s="32">
        <f t="shared" si="0"/>
        <v>52221</v>
      </c>
      <c r="F16" s="33"/>
      <c r="G16" s="34">
        <f t="shared" si="1"/>
        <v>2524377.84</v>
      </c>
      <c r="H16" s="43"/>
    </row>
    <row r="17" spans="1:256" ht="16.2" thickBot="1">
      <c r="A17" s="28">
        <v>42339</v>
      </c>
      <c r="B17" s="29">
        <v>51546</v>
      </c>
      <c r="C17" s="30">
        <v>675</v>
      </c>
      <c r="D17" s="31"/>
      <c r="E17" s="32">
        <f t="shared" si="0"/>
        <v>52221</v>
      </c>
      <c r="F17" s="36"/>
      <c r="G17" s="34">
        <f t="shared" si="1"/>
        <v>2576598.84</v>
      </c>
      <c r="H17" s="43"/>
    </row>
    <row r="18" spans="1:256" ht="15">
      <c r="A18" s="46" t="s">
        <v>33</v>
      </c>
      <c r="B18" s="47">
        <f>SUM(B6:B17)</f>
        <v>618552</v>
      </c>
      <c r="C18" s="47">
        <f>SUM(C6:C17)</f>
        <v>8100</v>
      </c>
      <c r="D18" s="47">
        <f>SUM(D6:D17)</f>
        <v>0</v>
      </c>
      <c r="E18" s="47">
        <f>SUM(E6:E17)</f>
        <v>626652</v>
      </c>
      <c r="F18" s="47">
        <f>SUM(F6:F17)</f>
        <v>102421.75</v>
      </c>
      <c r="G18" s="47"/>
      <c r="H18" s="48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  <c r="Z18" s="49"/>
      <c r="AA18" s="49"/>
      <c r="AB18" s="49"/>
      <c r="AC18" s="49"/>
      <c r="AD18" s="49"/>
      <c r="AE18" s="49"/>
      <c r="AF18" s="49"/>
      <c r="AG18" s="49"/>
      <c r="AH18" s="49"/>
      <c r="AI18" s="49"/>
      <c r="AJ18" s="49"/>
      <c r="AK18" s="49"/>
      <c r="AL18" s="49"/>
      <c r="AM18" s="49"/>
      <c r="AN18" s="49"/>
      <c r="AO18" s="49"/>
      <c r="AP18" s="49"/>
      <c r="AQ18" s="49"/>
      <c r="AR18" s="49"/>
      <c r="AS18" s="49"/>
      <c r="AT18" s="49"/>
      <c r="AU18" s="49"/>
      <c r="AV18" s="49"/>
      <c r="AW18" s="49"/>
      <c r="AX18" s="49"/>
      <c r="AY18" s="49"/>
      <c r="AZ18" s="49"/>
      <c r="BA18" s="49"/>
      <c r="BB18" s="49"/>
      <c r="BC18" s="49"/>
      <c r="BD18" s="49"/>
      <c r="BE18" s="49"/>
      <c r="BF18" s="49"/>
      <c r="BG18" s="49"/>
      <c r="BH18" s="49"/>
      <c r="BI18" s="49"/>
      <c r="BJ18" s="49"/>
      <c r="BK18" s="49"/>
      <c r="BL18" s="49"/>
      <c r="BM18" s="49"/>
      <c r="BN18" s="49"/>
      <c r="BO18" s="49"/>
      <c r="BP18" s="49"/>
      <c r="BQ18" s="49"/>
      <c r="BR18" s="49"/>
      <c r="BS18" s="49"/>
      <c r="BT18" s="49"/>
      <c r="BU18" s="49"/>
      <c r="BV18" s="49"/>
      <c r="BW18" s="49"/>
      <c r="BX18" s="49"/>
      <c r="BY18" s="49"/>
      <c r="BZ18" s="49"/>
      <c r="CA18" s="49"/>
      <c r="CB18" s="49"/>
      <c r="CC18" s="49"/>
      <c r="CD18" s="49"/>
      <c r="CE18" s="49"/>
      <c r="CF18" s="49"/>
      <c r="CG18" s="49"/>
      <c r="CH18" s="49"/>
      <c r="CI18" s="49"/>
      <c r="CJ18" s="49"/>
      <c r="CK18" s="49"/>
      <c r="CL18" s="49"/>
      <c r="CM18" s="49"/>
      <c r="CN18" s="49"/>
      <c r="CO18" s="49"/>
      <c r="CP18" s="49"/>
      <c r="CQ18" s="49"/>
      <c r="CR18" s="49"/>
      <c r="CS18" s="49"/>
      <c r="CT18" s="49"/>
      <c r="CU18" s="49"/>
      <c r="CV18" s="49"/>
      <c r="CW18" s="49"/>
      <c r="CX18" s="49"/>
      <c r="CY18" s="49"/>
      <c r="CZ18" s="49"/>
      <c r="DA18" s="49"/>
      <c r="DB18" s="49"/>
      <c r="DC18" s="49"/>
      <c r="DD18" s="49"/>
      <c r="DE18" s="49"/>
      <c r="DF18" s="49"/>
      <c r="DG18" s="49"/>
      <c r="DH18" s="49"/>
      <c r="DI18" s="49"/>
      <c r="DJ18" s="49"/>
      <c r="DK18" s="49"/>
      <c r="DL18" s="49"/>
      <c r="DM18" s="49"/>
      <c r="DN18" s="49"/>
      <c r="DO18" s="49"/>
      <c r="DP18" s="49"/>
      <c r="DQ18" s="49"/>
      <c r="DR18" s="49"/>
      <c r="DS18" s="49"/>
      <c r="DT18" s="49"/>
      <c r="DU18" s="49"/>
      <c r="DV18" s="49"/>
      <c r="DW18" s="49"/>
      <c r="DX18" s="49"/>
      <c r="DY18" s="49"/>
      <c r="DZ18" s="49"/>
      <c r="EA18" s="49"/>
      <c r="EB18" s="49"/>
      <c r="EC18" s="49"/>
      <c r="ED18" s="49"/>
      <c r="EE18" s="49"/>
      <c r="EF18" s="49"/>
      <c r="EG18" s="49"/>
      <c r="EH18" s="49"/>
      <c r="EI18" s="49"/>
      <c r="EJ18" s="49"/>
      <c r="EK18" s="49"/>
      <c r="EL18" s="49"/>
      <c r="EM18" s="49"/>
      <c r="EN18" s="49"/>
      <c r="EO18" s="49"/>
      <c r="EP18" s="49"/>
      <c r="EQ18" s="49"/>
      <c r="ER18" s="49"/>
      <c r="ES18" s="49"/>
      <c r="ET18" s="49"/>
      <c r="EU18" s="49"/>
      <c r="EV18" s="49"/>
      <c r="EW18" s="49"/>
      <c r="EX18" s="49"/>
      <c r="EY18" s="49"/>
      <c r="EZ18" s="49"/>
      <c r="FA18" s="49"/>
      <c r="FB18" s="49"/>
      <c r="FC18" s="49"/>
      <c r="FD18" s="49"/>
      <c r="FE18" s="49"/>
      <c r="FF18" s="49"/>
      <c r="FG18" s="49"/>
      <c r="FH18" s="49"/>
      <c r="FI18" s="49"/>
      <c r="FJ18" s="49"/>
      <c r="FK18" s="49"/>
      <c r="FL18" s="49"/>
      <c r="FM18" s="49"/>
      <c r="FN18" s="49"/>
      <c r="FO18" s="49"/>
      <c r="FP18" s="49"/>
      <c r="FQ18" s="49"/>
      <c r="FR18" s="49"/>
      <c r="FS18" s="49"/>
      <c r="FT18" s="49"/>
      <c r="FU18" s="49"/>
      <c r="FV18" s="49"/>
      <c r="FW18" s="49"/>
      <c r="FX18" s="49"/>
      <c r="FY18" s="49"/>
      <c r="FZ18" s="49"/>
      <c r="GA18" s="49"/>
      <c r="GB18" s="49"/>
      <c r="GC18" s="49"/>
      <c r="GD18" s="49"/>
      <c r="GE18" s="49"/>
      <c r="GF18" s="49"/>
      <c r="GG18" s="49"/>
      <c r="GH18" s="49"/>
      <c r="GI18" s="49"/>
      <c r="GJ18" s="49"/>
      <c r="GK18" s="49"/>
      <c r="GL18" s="49"/>
      <c r="GM18" s="49"/>
      <c r="GN18" s="49"/>
      <c r="GO18" s="49"/>
      <c r="GP18" s="49"/>
      <c r="GQ18" s="49"/>
      <c r="GR18" s="49"/>
      <c r="GS18" s="49"/>
      <c r="GT18" s="49"/>
      <c r="GU18" s="49"/>
      <c r="GV18" s="49"/>
      <c r="GW18" s="49"/>
      <c r="GX18" s="49"/>
      <c r="GY18" s="49"/>
      <c r="GZ18" s="49"/>
      <c r="HA18" s="49"/>
      <c r="HB18" s="49"/>
      <c r="HC18" s="49"/>
      <c r="HD18" s="49"/>
      <c r="HE18" s="49"/>
      <c r="HF18" s="49"/>
      <c r="HG18" s="49"/>
      <c r="HH18" s="49"/>
      <c r="HI18" s="49"/>
      <c r="HJ18" s="49"/>
      <c r="HK18" s="49"/>
      <c r="HL18" s="49"/>
      <c r="HM18" s="49"/>
      <c r="HN18" s="49"/>
      <c r="HO18" s="49"/>
      <c r="HP18" s="49"/>
      <c r="HQ18" s="49"/>
      <c r="HR18" s="49"/>
      <c r="HS18" s="49"/>
      <c r="HT18" s="49"/>
      <c r="HU18" s="49"/>
      <c r="HV18" s="49"/>
      <c r="HW18" s="49"/>
      <c r="HX18" s="49"/>
      <c r="HY18" s="49"/>
      <c r="HZ18" s="49"/>
      <c r="IA18" s="49"/>
      <c r="IB18" s="49"/>
      <c r="IC18" s="49"/>
      <c r="ID18" s="49"/>
      <c r="IE18" s="49"/>
      <c r="IF18" s="49"/>
      <c r="IG18" s="49"/>
      <c r="IH18" s="49"/>
      <c r="II18" s="49"/>
      <c r="IJ18" s="49"/>
      <c r="IK18" s="49"/>
      <c r="IL18" s="49"/>
      <c r="IM18" s="49"/>
      <c r="IN18" s="49"/>
      <c r="IO18" s="49"/>
      <c r="IP18" s="49"/>
      <c r="IQ18" s="49"/>
      <c r="IR18" s="49"/>
      <c r="IS18" s="49"/>
      <c r="IT18" s="49"/>
      <c r="IU18" s="49"/>
      <c r="IV18" s="49"/>
    </row>
    <row r="20" spans="1:256" ht="18" customHeight="1">
      <c r="A20" s="75" t="s">
        <v>125</v>
      </c>
      <c r="B20" s="67"/>
      <c r="C20" s="67"/>
      <c r="D20" s="67"/>
      <c r="E20" s="67"/>
      <c r="F20" s="67"/>
      <c r="G20" s="67"/>
      <c r="H20" s="68"/>
      <c r="I20" s="69"/>
      <c r="J20" s="69"/>
      <c r="K20" s="69"/>
      <c r="L20" s="69"/>
      <c r="M20" s="69"/>
      <c r="N20" s="69"/>
      <c r="O20" s="69"/>
      <c r="P20" s="69"/>
      <c r="Q20" s="69"/>
      <c r="R20" s="69"/>
      <c r="S20" s="69"/>
      <c r="T20" s="69"/>
      <c r="U20" s="69"/>
      <c r="V20" s="69"/>
      <c r="W20" s="69"/>
      <c r="X20" s="69"/>
      <c r="Y20" s="69"/>
      <c r="Z20" s="69"/>
      <c r="AA20" s="69"/>
      <c r="AB20" s="69"/>
      <c r="AC20" s="69"/>
      <c r="AD20" s="69"/>
      <c r="AE20" s="69"/>
      <c r="AF20" s="69"/>
      <c r="AG20" s="69"/>
      <c r="AH20" s="69"/>
      <c r="AI20" s="69"/>
      <c r="AJ20" s="69"/>
      <c r="AK20" s="69"/>
      <c r="AL20" s="69"/>
      <c r="AM20" s="69"/>
      <c r="AN20" s="69"/>
      <c r="AO20" s="69"/>
      <c r="AP20" s="69"/>
      <c r="AQ20" s="69"/>
      <c r="AR20" s="69"/>
      <c r="AS20" s="69"/>
      <c r="AT20" s="69"/>
      <c r="AU20" s="69"/>
      <c r="AV20" s="69"/>
      <c r="AW20" s="69"/>
      <c r="AX20" s="69"/>
      <c r="AY20" s="69"/>
      <c r="AZ20" s="69"/>
      <c r="BA20" s="69"/>
      <c r="BB20" s="69"/>
      <c r="BC20" s="69"/>
      <c r="BD20" s="69"/>
      <c r="BE20" s="69"/>
      <c r="BF20" s="69"/>
      <c r="BG20" s="69"/>
      <c r="BH20" s="69"/>
      <c r="BI20" s="69"/>
      <c r="BJ20" s="69"/>
      <c r="BK20" s="69"/>
      <c r="BL20" s="69"/>
      <c r="BM20" s="69"/>
      <c r="BN20" s="69"/>
      <c r="BO20" s="69"/>
      <c r="BP20" s="69"/>
      <c r="BQ20" s="69"/>
      <c r="BR20" s="69"/>
      <c r="BS20" s="69"/>
      <c r="BT20" s="69"/>
      <c r="BU20" s="69"/>
      <c r="BV20" s="69"/>
      <c r="BW20" s="69"/>
      <c r="BX20" s="69"/>
      <c r="BY20" s="69"/>
      <c r="BZ20" s="69"/>
      <c r="CA20" s="69"/>
      <c r="CB20" s="69"/>
      <c r="CC20" s="69"/>
      <c r="CD20" s="69"/>
      <c r="CE20" s="69"/>
      <c r="CF20" s="69"/>
      <c r="CG20" s="69"/>
      <c r="CH20" s="69"/>
      <c r="CI20" s="69"/>
      <c r="CJ20" s="69"/>
      <c r="CK20" s="69"/>
      <c r="CL20" s="69"/>
      <c r="CM20" s="69"/>
      <c r="CN20" s="69"/>
      <c r="CO20" s="69"/>
      <c r="CP20" s="69"/>
      <c r="CQ20" s="69"/>
      <c r="CR20" s="69"/>
      <c r="CS20" s="69"/>
      <c r="CT20" s="69"/>
      <c r="CU20" s="69"/>
      <c r="CV20" s="69"/>
      <c r="CW20" s="69"/>
      <c r="CX20" s="69"/>
      <c r="CY20" s="69"/>
      <c r="CZ20" s="69"/>
      <c r="DA20" s="69"/>
      <c r="DB20" s="69"/>
      <c r="DC20" s="69"/>
      <c r="DD20" s="69"/>
      <c r="DE20" s="69"/>
      <c r="DF20" s="69"/>
      <c r="DG20" s="69"/>
      <c r="DH20" s="69"/>
      <c r="DI20" s="69"/>
      <c r="DJ20" s="69"/>
      <c r="DK20" s="69"/>
      <c r="DL20" s="69"/>
      <c r="DM20" s="69"/>
      <c r="DN20" s="69"/>
      <c r="DO20" s="69"/>
      <c r="DP20" s="69"/>
      <c r="DQ20" s="69"/>
      <c r="DR20" s="69"/>
      <c r="DS20" s="69"/>
      <c r="DT20" s="69"/>
      <c r="DU20" s="69"/>
      <c r="DV20" s="69"/>
      <c r="DW20" s="69"/>
      <c r="DX20" s="69"/>
      <c r="DY20" s="69"/>
      <c r="DZ20" s="69"/>
      <c r="EA20" s="69"/>
      <c r="EB20" s="69"/>
      <c r="EC20" s="69"/>
      <c r="ED20" s="69"/>
      <c r="EE20" s="69"/>
      <c r="EF20" s="69"/>
      <c r="EG20" s="69"/>
      <c r="EH20" s="69"/>
      <c r="EI20" s="69"/>
      <c r="EJ20" s="69"/>
      <c r="EK20" s="69"/>
      <c r="EL20" s="69"/>
      <c r="EM20" s="69"/>
      <c r="EN20" s="69"/>
      <c r="EO20" s="69"/>
      <c r="EP20" s="69"/>
      <c r="EQ20" s="69"/>
      <c r="ER20" s="69"/>
      <c r="ES20" s="69"/>
      <c r="ET20" s="69"/>
      <c r="EU20" s="69"/>
      <c r="EV20" s="69"/>
      <c r="EW20" s="69"/>
      <c r="EX20" s="69"/>
      <c r="EY20" s="69"/>
      <c r="EZ20" s="69"/>
      <c r="FA20" s="69"/>
      <c r="FB20" s="69"/>
      <c r="FC20" s="69"/>
      <c r="FD20" s="69"/>
      <c r="FE20" s="69"/>
      <c r="FF20" s="69"/>
      <c r="FG20" s="69"/>
      <c r="FH20" s="69"/>
      <c r="FI20" s="69"/>
      <c r="FJ20" s="69"/>
      <c r="FK20" s="69"/>
      <c r="FL20" s="69"/>
      <c r="FM20" s="69"/>
      <c r="FN20" s="69"/>
      <c r="FO20" s="69"/>
      <c r="FP20" s="69"/>
      <c r="FQ20" s="69"/>
      <c r="FR20" s="69"/>
      <c r="FS20" s="69"/>
      <c r="FT20" s="69"/>
      <c r="FU20" s="69"/>
      <c r="FV20" s="69"/>
      <c r="FW20" s="69"/>
      <c r="FX20" s="69"/>
      <c r="FY20" s="69"/>
      <c r="FZ20" s="69"/>
      <c r="GA20" s="69"/>
      <c r="GB20" s="69"/>
      <c r="GC20" s="69"/>
      <c r="GD20" s="69"/>
      <c r="GE20" s="69"/>
      <c r="GF20" s="69"/>
      <c r="GG20" s="69"/>
      <c r="GH20" s="69"/>
      <c r="GI20" s="69"/>
      <c r="GJ20" s="69"/>
      <c r="GK20" s="69"/>
      <c r="GL20" s="69"/>
      <c r="GM20" s="69"/>
      <c r="GN20" s="69"/>
      <c r="GO20" s="69"/>
      <c r="GP20" s="69"/>
      <c r="GQ20" s="69"/>
      <c r="GR20" s="69"/>
      <c r="GS20" s="69"/>
      <c r="GT20" s="69"/>
      <c r="GU20" s="69"/>
      <c r="GV20" s="69"/>
      <c r="GW20" s="69"/>
      <c r="GX20" s="69"/>
      <c r="GY20" s="69"/>
      <c r="GZ20" s="69"/>
      <c r="HA20" s="69"/>
      <c r="HB20" s="69"/>
      <c r="HC20" s="69"/>
      <c r="HD20" s="69"/>
      <c r="HE20" s="69"/>
      <c r="HF20" s="69"/>
      <c r="HG20" s="69"/>
      <c r="HH20" s="69"/>
      <c r="HI20" s="69"/>
      <c r="HJ20" s="69"/>
      <c r="HK20" s="69"/>
      <c r="HL20" s="69"/>
      <c r="HM20" s="69"/>
      <c r="HN20" s="69"/>
      <c r="HO20" s="69"/>
      <c r="HP20" s="69"/>
      <c r="HQ20" s="69"/>
      <c r="HR20" s="69"/>
      <c r="HS20" s="69"/>
      <c r="HT20" s="69"/>
      <c r="HU20" s="69"/>
      <c r="HV20" s="69"/>
      <c r="HW20" s="69"/>
      <c r="HX20" s="69"/>
      <c r="HY20" s="69"/>
      <c r="HZ20" s="69"/>
      <c r="IA20" s="69"/>
      <c r="IB20" s="69"/>
      <c r="IC20" s="69"/>
      <c r="ID20" s="69"/>
      <c r="IE20" s="69"/>
      <c r="IF20" s="69"/>
      <c r="IG20" s="69"/>
      <c r="IH20" s="69"/>
      <c r="II20" s="69"/>
      <c r="IJ20" s="69"/>
      <c r="IK20" s="69"/>
      <c r="IL20" s="69"/>
      <c r="IM20" s="69"/>
      <c r="IN20" s="69"/>
      <c r="IO20" s="69"/>
      <c r="IP20" s="69"/>
      <c r="IQ20" s="69"/>
      <c r="IR20" s="69"/>
      <c r="IS20" s="69"/>
      <c r="IT20" s="69"/>
      <c r="IU20" s="69"/>
      <c r="IV20" s="69"/>
    </row>
    <row r="21" spans="1:256" ht="18" customHeight="1">
      <c r="A21" s="12" t="s">
        <v>126</v>
      </c>
      <c r="B21" s="67"/>
      <c r="C21" s="67"/>
      <c r="D21" s="67"/>
      <c r="E21" s="67"/>
      <c r="F21" s="70">
        <v>46381</v>
      </c>
      <c r="G21" s="67"/>
      <c r="H21" s="68"/>
      <c r="I21" s="69"/>
      <c r="J21" s="69"/>
      <c r="K21" s="69"/>
      <c r="L21" s="69"/>
      <c r="M21" s="69"/>
      <c r="N21" s="69"/>
      <c r="O21" s="69"/>
      <c r="P21" s="69"/>
      <c r="Q21" s="69"/>
      <c r="R21" s="69"/>
      <c r="S21" s="69"/>
      <c r="T21" s="69"/>
      <c r="U21" s="69"/>
      <c r="V21" s="69"/>
      <c r="W21" s="69"/>
      <c r="X21" s="69"/>
      <c r="Y21" s="69"/>
      <c r="Z21" s="69"/>
      <c r="AA21" s="69"/>
      <c r="AB21" s="69"/>
      <c r="AC21" s="69"/>
      <c r="AD21" s="69"/>
      <c r="AE21" s="69"/>
      <c r="AF21" s="69"/>
      <c r="AG21" s="69"/>
      <c r="AH21" s="69"/>
      <c r="AI21" s="69"/>
      <c r="AJ21" s="69"/>
      <c r="AK21" s="69"/>
      <c r="AL21" s="69"/>
      <c r="AM21" s="69"/>
      <c r="AN21" s="69"/>
      <c r="AO21" s="69"/>
      <c r="AP21" s="69"/>
      <c r="AQ21" s="69"/>
      <c r="AR21" s="69"/>
      <c r="AS21" s="69"/>
      <c r="AT21" s="69"/>
      <c r="AU21" s="69"/>
      <c r="AV21" s="69"/>
      <c r="AW21" s="69"/>
      <c r="AX21" s="69"/>
      <c r="AY21" s="69"/>
      <c r="AZ21" s="69"/>
      <c r="BA21" s="69"/>
      <c r="BB21" s="69"/>
      <c r="BC21" s="69"/>
      <c r="BD21" s="69"/>
      <c r="BE21" s="69"/>
      <c r="BF21" s="69"/>
      <c r="BG21" s="69"/>
      <c r="BH21" s="69"/>
      <c r="BI21" s="69"/>
      <c r="BJ21" s="69"/>
      <c r="BK21" s="69"/>
      <c r="BL21" s="69"/>
      <c r="BM21" s="69"/>
      <c r="BN21" s="69"/>
      <c r="BO21" s="69"/>
      <c r="BP21" s="69"/>
      <c r="BQ21" s="69"/>
      <c r="BR21" s="69"/>
      <c r="BS21" s="69"/>
      <c r="BT21" s="69"/>
      <c r="BU21" s="69"/>
      <c r="BV21" s="69"/>
      <c r="BW21" s="69"/>
      <c r="BX21" s="69"/>
      <c r="BY21" s="69"/>
      <c r="BZ21" s="69"/>
      <c r="CA21" s="69"/>
      <c r="CB21" s="69"/>
      <c r="CC21" s="69"/>
      <c r="CD21" s="69"/>
      <c r="CE21" s="69"/>
      <c r="CF21" s="69"/>
      <c r="CG21" s="69"/>
      <c r="CH21" s="69"/>
      <c r="CI21" s="69"/>
      <c r="CJ21" s="69"/>
      <c r="CK21" s="69"/>
      <c r="CL21" s="69"/>
      <c r="CM21" s="69"/>
      <c r="CN21" s="69"/>
      <c r="CO21" s="69"/>
      <c r="CP21" s="69"/>
      <c r="CQ21" s="69"/>
      <c r="CR21" s="69"/>
      <c r="CS21" s="69"/>
      <c r="CT21" s="69"/>
      <c r="CU21" s="69"/>
      <c r="CV21" s="69"/>
      <c r="CW21" s="69"/>
      <c r="CX21" s="69"/>
      <c r="CY21" s="69"/>
      <c r="CZ21" s="69"/>
      <c r="DA21" s="69"/>
      <c r="DB21" s="69"/>
      <c r="DC21" s="69"/>
      <c r="DD21" s="69"/>
      <c r="DE21" s="69"/>
      <c r="DF21" s="69"/>
      <c r="DG21" s="69"/>
      <c r="DH21" s="69"/>
      <c r="DI21" s="69"/>
      <c r="DJ21" s="69"/>
      <c r="DK21" s="69"/>
      <c r="DL21" s="69"/>
      <c r="DM21" s="69"/>
      <c r="DN21" s="69"/>
      <c r="DO21" s="69"/>
      <c r="DP21" s="69"/>
      <c r="DQ21" s="69"/>
      <c r="DR21" s="69"/>
      <c r="DS21" s="69"/>
      <c r="DT21" s="69"/>
      <c r="DU21" s="69"/>
      <c r="DV21" s="69"/>
      <c r="DW21" s="69"/>
      <c r="DX21" s="69"/>
      <c r="DY21" s="69"/>
      <c r="DZ21" s="69"/>
      <c r="EA21" s="69"/>
      <c r="EB21" s="69"/>
      <c r="EC21" s="69"/>
      <c r="ED21" s="69"/>
      <c r="EE21" s="69"/>
      <c r="EF21" s="69"/>
      <c r="EG21" s="69"/>
      <c r="EH21" s="69"/>
      <c r="EI21" s="69"/>
      <c r="EJ21" s="69"/>
      <c r="EK21" s="69"/>
      <c r="EL21" s="69"/>
      <c r="EM21" s="69"/>
      <c r="EN21" s="69"/>
      <c r="EO21" s="69"/>
      <c r="EP21" s="69"/>
      <c r="EQ21" s="69"/>
      <c r="ER21" s="69"/>
      <c r="ES21" s="69"/>
      <c r="ET21" s="69"/>
      <c r="EU21" s="69"/>
      <c r="EV21" s="69"/>
      <c r="EW21" s="69"/>
      <c r="EX21" s="69"/>
      <c r="EY21" s="69"/>
      <c r="EZ21" s="69"/>
      <c r="FA21" s="69"/>
      <c r="FB21" s="69"/>
      <c r="FC21" s="69"/>
      <c r="FD21" s="69"/>
      <c r="FE21" s="69"/>
      <c r="FF21" s="69"/>
      <c r="FG21" s="69"/>
      <c r="FH21" s="69"/>
      <c r="FI21" s="69"/>
      <c r="FJ21" s="69"/>
      <c r="FK21" s="69"/>
      <c r="FL21" s="69"/>
      <c r="FM21" s="69"/>
      <c r="FN21" s="69"/>
      <c r="FO21" s="69"/>
      <c r="FP21" s="69"/>
      <c r="FQ21" s="69"/>
      <c r="FR21" s="69"/>
      <c r="FS21" s="69"/>
      <c r="FT21" s="69"/>
      <c r="FU21" s="69"/>
      <c r="FV21" s="69"/>
      <c r="FW21" s="69"/>
      <c r="FX21" s="69"/>
      <c r="FY21" s="69"/>
      <c r="FZ21" s="69"/>
      <c r="GA21" s="69"/>
      <c r="GB21" s="69"/>
      <c r="GC21" s="69"/>
      <c r="GD21" s="69"/>
      <c r="GE21" s="69"/>
      <c r="GF21" s="69"/>
      <c r="GG21" s="69"/>
      <c r="GH21" s="69"/>
      <c r="GI21" s="69"/>
      <c r="GJ21" s="69"/>
      <c r="GK21" s="69"/>
      <c r="GL21" s="69"/>
      <c r="GM21" s="69"/>
      <c r="GN21" s="69"/>
      <c r="GO21" s="69"/>
      <c r="GP21" s="69"/>
      <c r="GQ21" s="69"/>
      <c r="GR21" s="69"/>
      <c r="GS21" s="69"/>
      <c r="GT21" s="69"/>
      <c r="GU21" s="69"/>
      <c r="GV21" s="69"/>
      <c r="GW21" s="69"/>
      <c r="GX21" s="69"/>
      <c r="GY21" s="69"/>
      <c r="GZ21" s="69"/>
      <c r="HA21" s="69"/>
      <c r="HB21" s="69"/>
      <c r="HC21" s="69"/>
      <c r="HD21" s="69"/>
      <c r="HE21" s="69"/>
      <c r="HF21" s="69"/>
      <c r="HG21" s="69"/>
      <c r="HH21" s="69"/>
      <c r="HI21" s="69"/>
      <c r="HJ21" s="69"/>
      <c r="HK21" s="69"/>
      <c r="HL21" s="69"/>
      <c r="HM21" s="69"/>
      <c r="HN21" s="69"/>
      <c r="HO21" s="69"/>
      <c r="HP21" s="69"/>
      <c r="HQ21" s="69"/>
      <c r="HR21" s="69"/>
      <c r="HS21" s="69"/>
      <c r="HT21" s="69"/>
      <c r="HU21" s="69"/>
      <c r="HV21" s="69"/>
      <c r="HW21" s="69"/>
      <c r="HX21" s="69"/>
      <c r="HY21" s="69"/>
      <c r="HZ21" s="69"/>
      <c r="IA21" s="69"/>
      <c r="IB21" s="69"/>
      <c r="IC21" s="69"/>
      <c r="ID21" s="69"/>
      <c r="IE21" s="69"/>
      <c r="IF21" s="69"/>
      <c r="IG21" s="69"/>
      <c r="IH21" s="69"/>
      <c r="II21" s="69"/>
      <c r="IJ21" s="69"/>
      <c r="IK21" s="69"/>
      <c r="IL21" s="69"/>
      <c r="IM21" s="69"/>
      <c r="IN21" s="69"/>
      <c r="IO21" s="69"/>
      <c r="IP21" s="69"/>
      <c r="IQ21" s="69"/>
      <c r="IR21" s="69"/>
      <c r="IS21" s="69"/>
      <c r="IT21" s="69"/>
      <c r="IU21" s="69"/>
      <c r="IV21" s="69"/>
    </row>
    <row r="22" spans="1:256" ht="18" customHeight="1">
      <c r="A22" s="12" t="s">
        <v>127</v>
      </c>
      <c r="B22" s="12"/>
      <c r="C22" s="12"/>
      <c r="D22" s="12"/>
      <c r="E22" s="12"/>
      <c r="F22" s="70">
        <v>2420</v>
      </c>
      <c r="G22" s="12"/>
      <c r="H22" s="68"/>
      <c r="I22" s="69"/>
      <c r="J22" s="69"/>
      <c r="K22" s="69"/>
      <c r="L22" s="69"/>
      <c r="M22" s="69"/>
      <c r="N22" s="69"/>
      <c r="O22" s="69"/>
      <c r="P22" s="69"/>
      <c r="Q22" s="69"/>
      <c r="R22" s="69"/>
      <c r="S22" s="69"/>
      <c r="T22" s="69"/>
      <c r="U22" s="69"/>
      <c r="V22" s="69"/>
      <c r="W22" s="69"/>
      <c r="X22" s="69"/>
      <c r="Y22" s="69"/>
      <c r="Z22" s="69"/>
      <c r="AA22" s="69"/>
      <c r="AB22" s="69"/>
      <c r="AC22" s="69"/>
      <c r="AD22" s="69"/>
      <c r="AE22" s="69"/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9"/>
      <c r="AT22" s="69"/>
      <c r="AU22" s="69"/>
      <c r="AV22" s="69"/>
      <c r="AW22" s="69"/>
      <c r="AX22" s="69"/>
      <c r="AY22" s="69"/>
      <c r="AZ22" s="69"/>
      <c r="BA22" s="69"/>
      <c r="BB22" s="69"/>
      <c r="BC22" s="69"/>
      <c r="BD22" s="69"/>
      <c r="BE22" s="69"/>
      <c r="BF22" s="69"/>
      <c r="BG22" s="69"/>
      <c r="BH22" s="69"/>
      <c r="BI22" s="69"/>
      <c r="BJ22" s="69"/>
      <c r="BK22" s="69"/>
      <c r="BL22" s="69"/>
      <c r="BM22" s="69"/>
      <c r="BN22" s="69"/>
      <c r="BO22" s="69"/>
      <c r="BP22" s="69"/>
      <c r="BQ22" s="69"/>
      <c r="BR22" s="69"/>
      <c r="BS22" s="69"/>
      <c r="BT22" s="69"/>
      <c r="BU22" s="69"/>
      <c r="BV22" s="69"/>
      <c r="BW22" s="69"/>
      <c r="BX22" s="69"/>
      <c r="BY22" s="69"/>
      <c r="BZ22" s="69"/>
      <c r="CA22" s="69"/>
      <c r="CB22" s="69"/>
      <c r="CC22" s="69"/>
      <c r="CD22" s="69"/>
      <c r="CE22" s="69"/>
      <c r="CF22" s="69"/>
      <c r="CG22" s="69"/>
      <c r="CH22" s="69"/>
      <c r="CI22" s="69"/>
      <c r="CJ22" s="69"/>
      <c r="CK22" s="69"/>
      <c r="CL22" s="69"/>
      <c r="CM22" s="69"/>
      <c r="CN22" s="69"/>
      <c r="CO22" s="69"/>
      <c r="CP22" s="69"/>
      <c r="CQ22" s="69"/>
      <c r="CR22" s="69"/>
      <c r="CS22" s="69"/>
      <c r="CT22" s="69"/>
      <c r="CU22" s="69"/>
      <c r="CV22" s="69"/>
      <c r="CW22" s="69"/>
      <c r="CX22" s="69"/>
      <c r="CY22" s="69"/>
      <c r="CZ22" s="69"/>
      <c r="DA22" s="69"/>
      <c r="DB22" s="69"/>
      <c r="DC22" s="69"/>
      <c r="DD22" s="69"/>
      <c r="DE22" s="69"/>
      <c r="DF22" s="69"/>
      <c r="DG22" s="69"/>
      <c r="DH22" s="69"/>
      <c r="DI22" s="69"/>
      <c r="DJ22" s="69"/>
      <c r="DK22" s="69"/>
      <c r="DL22" s="69"/>
      <c r="DM22" s="69"/>
      <c r="DN22" s="69"/>
      <c r="DO22" s="69"/>
      <c r="DP22" s="69"/>
      <c r="DQ22" s="69"/>
      <c r="DR22" s="69"/>
      <c r="DS22" s="69"/>
      <c r="DT22" s="69"/>
      <c r="DU22" s="69"/>
      <c r="DV22" s="69"/>
      <c r="DW22" s="69"/>
      <c r="DX22" s="69"/>
      <c r="DY22" s="69"/>
      <c r="DZ22" s="69"/>
      <c r="EA22" s="69"/>
      <c r="EB22" s="69"/>
      <c r="EC22" s="69"/>
      <c r="ED22" s="69"/>
      <c r="EE22" s="69"/>
      <c r="EF22" s="69"/>
      <c r="EG22" s="69"/>
      <c r="EH22" s="69"/>
      <c r="EI22" s="69"/>
      <c r="EJ22" s="69"/>
      <c r="EK22" s="69"/>
      <c r="EL22" s="69"/>
      <c r="EM22" s="69"/>
      <c r="EN22" s="69"/>
      <c r="EO22" s="69"/>
      <c r="EP22" s="69"/>
      <c r="EQ22" s="69"/>
      <c r="ER22" s="69"/>
      <c r="ES22" s="69"/>
      <c r="ET22" s="69"/>
      <c r="EU22" s="69"/>
      <c r="EV22" s="69"/>
      <c r="EW22" s="69"/>
      <c r="EX22" s="69"/>
      <c r="EY22" s="69"/>
      <c r="EZ22" s="69"/>
      <c r="FA22" s="69"/>
      <c r="FB22" s="69"/>
      <c r="FC22" s="69"/>
      <c r="FD22" s="69"/>
      <c r="FE22" s="69"/>
      <c r="FF22" s="69"/>
      <c r="FG22" s="69"/>
      <c r="FH22" s="69"/>
      <c r="FI22" s="69"/>
      <c r="FJ22" s="69"/>
      <c r="FK22" s="69"/>
      <c r="FL22" s="69"/>
      <c r="FM22" s="69"/>
      <c r="FN22" s="69"/>
      <c r="FO22" s="69"/>
      <c r="FP22" s="69"/>
      <c r="FQ22" s="69"/>
      <c r="FR22" s="69"/>
      <c r="FS22" s="69"/>
      <c r="FT22" s="69"/>
      <c r="FU22" s="69"/>
      <c r="FV22" s="69"/>
      <c r="FW22" s="69"/>
      <c r="FX22" s="69"/>
      <c r="FY22" s="69"/>
      <c r="FZ22" s="69"/>
      <c r="GA22" s="69"/>
      <c r="GB22" s="69"/>
      <c r="GC22" s="69"/>
      <c r="GD22" s="69"/>
      <c r="GE22" s="69"/>
      <c r="GF22" s="69"/>
      <c r="GG22" s="69"/>
      <c r="GH22" s="69"/>
      <c r="GI22" s="69"/>
      <c r="GJ22" s="69"/>
      <c r="GK22" s="69"/>
      <c r="GL22" s="69"/>
      <c r="GM22" s="69"/>
      <c r="GN22" s="69"/>
      <c r="GO22" s="69"/>
      <c r="GP22" s="69"/>
      <c r="GQ22" s="69"/>
      <c r="GR22" s="69"/>
      <c r="GS22" s="69"/>
      <c r="GT22" s="69"/>
      <c r="GU22" s="69"/>
      <c r="GV22" s="69"/>
      <c r="GW22" s="69"/>
      <c r="GX22" s="69"/>
      <c r="GY22" s="69"/>
      <c r="GZ22" s="69"/>
      <c r="HA22" s="69"/>
      <c r="HB22" s="69"/>
      <c r="HC22" s="69"/>
      <c r="HD22" s="69"/>
      <c r="HE22" s="69"/>
      <c r="HF22" s="69"/>
      <c r="HG22" s="69"/>
      <c r="HH22" s="69"/>
      <c r="HI22" s="69"/>
      <c r="HJ22" s="69"/>
      <c r="HK22" s="69"/>
      <c r="HL22" s="69"/>
      <c r="HM22" s="69"/>
      <c r="HN22" s="69"/>
      <c r="HO22" s="69"/>
      <c r="HP22" s="69"/>
      <c r="HQ22" s="69"/>
      <c r="HR22" s="69"/>
      <c r="HS22" s="69"/>
      <c r="HT22" s="69"/>
      <c r="HU22" s="69"/>
      <c r="HV22" s="69"/>
      <c r="HW22" s="69"/>
      <c r="HX22" s="69"/>
      <c r="HY22" s="69"/>
      <c r="HZ22" s="69"/>
      <c r="IA22" s="69"/>
      <c r="IB22" s="69"/>
      <c r="IC22" s="69"/>
      <c r="ID22" s="69"/>
      <c r="IE22" s="69"/>
      <c r="IF22" s="69"/>
      <c r="IG22" s="69"/>
      <c r="IH22" s="69"/>
      <c r="II22" s="69"/>
      <c r="IJ22" s="69"/>
      <c r="IK22" s="69"/>
      <c r="IL22" s="69"/>
      <c r="IM22" s="69"/>
      <c r="IN22" s="69"/>
      <c r="IO22" s="69"/>
      <c r="IP22" s="69"/>
      <c r="IQ22" s="69"/>
      <c r="IR22" s="69"/>
      <c r="IS22" s="69"/>
      <c r="IT22" s="69"/>
      <c r="IU22" s="69"/>
      <c r="IV22" s="69"/>
    </row>
    <row r="23" spans="1:256" ht="18" customHeight="1">
      <c r="A23" s="12" t="s">
        <v>128</v>
      </c>
      <c r="B23" s="12"/>
      <c r="C23" s="12"/>
      <c r="D23" s="12"/>
      <c r="E23" s="12"/>
      <c r="F23" s="70">
        <v>4835.75</v>
      </c>
      <c r="G23" s="12"/>
      <c r="H23" s="68"/>
      <c r="I23" s="69"/>
      <c r="J23" s="69"/>
      <c r="K23" s="69"/>
      <c r="L23" s="69"/>
      <c r="M23" s="69"/>
      <c r="N23" s="69"/>
      <c r="O23" s="69"/>
      <c r="P23" s="69"/>
      <c r="Q23" s="69"/>
      <c r="R23" s="69"/>
      <c r="S23" s="69"/>
      <c r="T23" s="69"/>
      <c r="U23" s="69"/>
      <c r="V23" s="69"/>
      <c r="W23" s="69"/>
      <c r="X23" s="69"/>
      <c r="Y23" s="69"/>
      <c r="Z23" s="69"/>
      <c r="AA23" s="69"/>
      <c r="AB23" s="69"/>
      <c r="AC23" s="69"/>
      <c r="AD23" s="69"/>
      <c r="AE23" s="69"/>
      <c r="AF23" s="69"/>
      <c r="AG23" s="69"/>
      <c r="AH23" s="69"/>
      <c r="AI23" s="69"/>
      <c r="AJ23" s="69"/>
      <c r="AK23" s="69"/>
      <c r="AL23" s="69"/>
      <c r="AM23" s="69"/>
      <c r="AN23" s="69"/>
      <c r="AO23" s="69"/>
      <c r="AP23" s="69"/>
      <c r="AQ23" s="69"/>
      <c r="AR23" s="69"/>
      <c r="AS23" s="69"/>
      <c r="AT23" s="69"/>
      <c r="AU23" s="69"/>
      <c r="AV23" s="69"/>
      <c r="AW23" s="69"/>
      <c r="AX23" s="69"/>
      <c r="AY23" s="69"/>
      <c r="AZ23" s="69"/>
      <c r="BA23" s="69"/>
      <c r="BB23" s="69"/>
      <c r="BC23" s="69"/>
      <c r="BD23" s="69"/>
      <c r="BE23" s="69"/>
      <c r="BF23" s="69"/>
      <c r="BG23" s="69"/>
      <c r="BH23" s="69"/>
      <c r="BI23" s="69"/>
      <c r="BJ23" s="69"/>
      <c r="BK23" s="69"/>
      <c r="BL23" s="69"/>
      <c r="BM23" s="69"/>
      <c r="BN23" s="69"/>
      <c r="BO23" s="69"/>
      <c r="BP23" s="69"/>
      <c r="BQ23" s="69"/>
      <c r="BR23" s="69"/>
      <c r="BS23" s="69"/>
      <c r="BT23" s="69"/>
      <c r="BU23" s="69"/>
      <c r="BV23" s="69"/>
      <c r="BW23" s="69"/>
      <c r="BX23" s="69"/>
      <c r="BY23" s="69"/>
      <c r="BZ23" s="69"/>
      <c r="CA23" s="69"/>
      <c r="CB23" s="69"/>
      <c r="CC23" s="69"/>
      <c r="CD23" s="69"/>
      <c r="CE23" s="69"/>
      <c r="CF23" s="69"/>
      <c r="CG23" s="69"/>
      <c r="CH23" s="69"/>
      <c r="CI23" s="69"/>
      <c r="CJ23" s="69"/>
      <c r="CK23" s="69"/>
      <c r="CL23" s="69"/>
      <c r="CM23" s="69"/>
      <c r="CN23" s="69"/>
      <c r="CO23" s="69"/>
      <c r="CP23" s="69"/>
      <c r="CQ23" s="69"/>
      <c r="CR23" s="69"/>
      <c r="CS23" s="69"/>
      <c r="CT23" s="69"/>
      <c r="CU23" s="69"/>
      <c r="CV23" s="69"/>
      <c r="CW23" s="69"/>
      <c r="CX23" s="69"/>
      <c r="CY23" s="69"/>
      <c r="CZ23" s="69"/>
      <c r="DA23" s="69"/>
      <c r="DB23" s="69"/>
      <c r="DC23" s="69"/>
      <c r="DD23" s="69"/>
      <c r="DE23" s="69"/>
      <c r="DF23" s="69"/>
      <c r="DG23" s="69"/>
      <c r="DH23" s="69"/>
      <c r="DI23" s="69"/>
      <c r="DJ23" s="69"/>
      <c r="DK23" s="69"/>
      <c r="DL23" s="69"/>
      <c r="DM23" s="69"/>
      <c r="DN23" s="69"/>
      <c r="DO23" s="69"/>
      <c r="DP23" s="69"/>
      <c r="DQ23" s="69"/>
      <c r="DR23" s="69"/>
      <c r="DS23" s="69"/>
      <c r="DT23" s="69"/>
      <c r="DU23" s="69"/>
      <c r="DV23" s="69"/>
      <c r="DW23" s="69"/>
      <c r="DX23" s="69"/>
      <c r="DY23" s="69"/>
      <c r="DZ23" s="69"/>
      <c r="EA23" s="69"/>
      <c r="EB23" s="69"/>
      <c r="EC23" s="69"/>
      <c r="ED23" s="69"/>
      <c r="EE23" s="69"/>
      <c r="EF23" s="69"/>
      <c r="EG23" s="69"/>
      <c r="EH23" s="69"/>
      <c r="EI23" s="69"/>
      <c r="EJ23" s="69"/>
      <c r="EK23" s="69"/>
      <c r="EL23" s="69"/>
      <c r="EM23" s="69"/>
      <c r="EN23" s="69"/>
      <c r="EO23" s="69"/>
      <c r="EP23" s="69"/>
      <c r="EQ23" s="69"/>
      <c r="ER23" s="69"/>
      <c r="ES23" s="69"/>
      <c r="ET23" s="69"/>
      <c r="EU23" s="69"/>
      <c r="EV23" s="69"/>
      <c r="EW23" s="69"/>
      <c r="EX23" s="69"/>
      <c r="EY23" s="69"/>
      <c r="EZ23" s="69"/>
      <c r="FA23" s="69"/>
      <c r="FB23" s="69"/>
      <c r="FC23" s="69"/>
      <c r="FD23" s="69"/>
      <c r="FE23" s="69"/>
      <c r="FF23" s="69"/>
      <c r="FG23" s="69"/>
      <c r="FH23" s="69"/>
      <c r="FI23" s="69"/>
      <c r="FJ23" s="69"/>
      <c r="FK23" s="69"/>
      <c r="FL23" s="69"/>
      <c r="FM23" s="69"/>
      <c r="FN23" s="69"/>
      <c r="FO23" s="69"/>
      <c r="FP23" s="69"/>
      <c r="FQ23" s="69"/>
      <c r="FR23" s="69"/>
      <c r="FS23" s="69"/>
      <c r="FT23" s="69"/>
      <c r="FU23" s="69"/>
      <c r="FV23" s="69"/>
      <c r="FW23" s="69"/>
      <c r="FX23" s="69"/>
      <c r="FY23" s="69"/>
      <c r="FZ23" s="69"/>
      <c r="GA23" s="69"/>
      <c r="GB23" s="69"/>
      <c r="GC23" s="69"/>
      <c r="GD23" s="69"/>
      <c r="GE23" s="69"/>
      <c r="GF23" s="69"/>
      <c r="GG23" s="69"/>
      <c r="GH23" s="69"/>
      <c r="GI23" s="69"/>
      <c r="GJ23" s="69"/>
      <c r="GK23" s="69"/>
      <c r="GL23" s="69"/>
      <c r="GM23" s="69"/>
      <c r="GN23" s="69"/>
      <c r="GO23" s="69"/>
      <c r="GP23" s="69"/>
      <c r="GQ23" s="69"/>
      <c r="GR23" s="69"/>
      <c r="GS23" s="69"/>
      <c r="GT23" s="69"/>
      <c r="GU23" s="69"/>
      <c r="GV23" s="69"/>
      <c r="GW23" s="69"/>
      <c r="GX23" s="69"/>
      <c r="GY23" s="69"/>
      <c r="GZ23" s="69"/>
      <c r="HA23" s="69"/>
      <c r="HB23" s="69"/>
      <c r="HC23" s="69"/>
      <c r="HD23" s="69"/>
      <c r="HE23" s="69"/>
      <c r="HF23" s="69"/>
      <c r="HG23" s="69"/>
      <c r="HH23" s="69"/>
      <c r="HI23" s="69"/>
      <c r="HJ23" s="69"/>
      <c r="HK23" s="69"/>
      <c r="HL23" s="69"/>
      <c r="HM23" s="69"/>
      <c r="HN23" s="69"/>
      <c r="HO23" s="69"/>
      <c r="HP23" s="69"/>
      <c r="HQ23" s="69"/>
      <c r="HR23" s="69"/>
      <c r="HS23" s="69"/>
      <c r="HT23" s="69"/>
      <c r="HU23" s="69"/>
      <c r="HV23" s="69"/>
      <c r="HW23" s="69"/>
      <c r="HX23" s="69"/>
      <c r="HY23" s="69"/>
      <c r="HZ23" s="69"/>
      <c r="IA23" s="69"/>
      <c r="IB23" s="69"/>
      <c r="IC23" s="69"/>
      <c r="ID23" s="69"/>
      <c r="IE23" s="69"/>
      <c r="IF23" s="69"/>
      <c r="IG23" s="69"/>
      <c r="IH23" s="69"/>
      <c r="II23" s="69"/>
      <c r="IJ23" s="69"/>
      <c r="IK23" s="69"/>
      <c r="IL23" s="69"/>
      <c r="IM23" s="69"/>
      <c r="IN23" s="69"/>
      <c r="IO23" s="69"/>
      <c r="IP23" s="69"/>
      <c r="IQ23" s="69"/>
      <c r="IR23" s="69"/>
      <c r="IS23" s="69"/>
      <c r="IT23" s="69"/>
      <c r="IU23" s="69"/>
      <c r="IV23" s="69"/>
    </row>
    <row r="24" spans="1:256" ht="18" customHeight="1">
      <c r="A24" s="12" t="s">
        <v>129</v>
      </c>
      <c r="B24" s="12"/>
      <c r="C24" s="12"/>
      <c r="D24" s="12"/>
      <c r="E24" s="12"/>
      <c r="F24" s="70">
        <v>80</v>
      </c>
      <c r="G24" s="12"/>
      <c r="H24" s="68"/>
      <c r="I24" s="69"/>
      <c r="J24" s="69"/>
      <c r="K24" s="69"/>
      <c r="L24" s="69"/>
      <c r="M24" s="69"/>
      <c r="N24" s="69"/>
      <c r="O24" s="69"/>
      <c r="P24" s="69"/>
      <c r="Q24" s="69"/>
      <c r="R24" s="69"/>
      <c r="S24" s="69"/>
      <c r="T24" s="69"/>
      <c r="U24" s="69"/>
      <c r="V24" s="69"/>
      <c r="W24" s="69"/>
      <c r="X24" s="69"/>
      <c r="Y24" s="69"/>
      <c r="Z24" s="69"/>
      <c r="AA24" s="69"/>
      <c r="AB24" s="69"/>
      <c r="AC24" s="69"/>
      <c r="AD24" s="69"/>
      <c r="AE24" s="69"/>
      <c r="AF24" s="69"/>
      <c r="AG24" s="69"/>
      <c r="AH24" s="69"/>
      <c r="AI24" s="69"/>
      <c r="AJ24" s="69"/>
      <c r="AK24" s="69"/>
      <c r="AL24" s="69"/>
      <c r="AM24" s="69"/>
      <c r="AN24" s="69"/>
      <c r="AO24" s="69"/>
      <c r="AP24" s="69"/>
      <c r="AQ24" s="69"/>
      <c r="AR24" s="69"/>
      <c r="AS24" s="69"/>
      <c r="AT24" s="69"/>
      <c r="AU24" s="69"/>
      <c r="AV24" s="69"/>
      <c r="AW24" s="69"/>
      <c r="AX24" s="69"/>
      <c r="AY24" s="69"/>
      <c r="AZ24" s="69"/>
      <c r="BA24" s="69"/>
      <c r="BB24" s="69"/>
      <c r="BC24" s="69"/>
      <c r="BD24" s="69"/>
      <c r="BE24" s="69"/>
      <c r="BF24" s="69"/>
      <c r="BG24" s="69"/>
      <c r="BH24" s="69"/>
      <c r="BI24" s="69"/>
      <c r="BJ24" s="69"/>
      <c r="BK24" s="69"/>
      <c r="BL24" s="69"/>
      <c r="BM24" s="69"/>
      <c r="BN24" s="69"/>
      <c r="BO24" s="69"/>
      <c r="BP24" s="69"/>
      <c r="BQ24" s="69"/>
      <c r="BR24" s="69"/>
      <c r="BS24" s="69"/>
      <c r="BT24" s="69"/>
      <c r="BU24" s="69"/>
      <c r="BV24" s="69"/>
      <c r="BW24" s="69"/>
      <c r="BX24" s="69"/>
      <c r="BY24" s="69"/>
      <c r="BZ24" s="69"/>
      <c r="CA24" s="69"/>
      <c r="CB24" s="69"/>
      <c r="CC24" s="69"/>
      <c r="CD24" s="69"/>
      <c r="CE24" s="69"/>
      <c r="CF24" s="69"/>
      <c r="CG24" s="69"/>
      <c r="CH24" s="69"/>
      <c r="CI24" s="69"/>
      <c r="CJ24" s="69"/>
      <c r="CK24" s="69"/>
      <c r="CL24" s="69"/>
      <c r="CM24" s="69"/>
      <c r="CN24" s="69"/>
      <c r="CO24" s="69"/>
      <c r="CP24" s="69"/>
      <c r="CQ24" s="69"/>
      <c r="CR24" s="69"/>
      <c r="CS24" s="69"/>
      <c r="CT24" s="69"/>
      <c r="CU24" s="69"/>
      <c r="CV24" s="69"/>
      <c r="CW24" s="69"/>
      <c r="CX24" s="69"/>
      <c r="CY24" s="69"/>
      <c r="CZ24" s="69"/>
      <c r="DA24" s="69"/>
      <c r="DB24" s="69"/>
      <c r="DC24" s="69"/>
      <c r="DD24" s="69"/>
      <c r="DE24" s="69"/>
      <c r="DF24" s="69"/>
      <c r="DG24" s="69"/>
      <c r="DH24" s="69"/>
      <c r="DI24" s="69"/>
      <c r="DJ24" s="69"/>
      <c r="DK24" s="69"/>
      <c r="DL24" s="69"/>
      <c r="DM24" s="69"/>
      <c r="DN24" s="69"/>
      <c r="DO24" s="69"/>
      <c r="DP24" s="69"/>
      <c r="DQ24" s="69"/>
      <c r="DR24" s="69"/>
      <c r="DS24" s="69"/>
      <c r="DT24" s="69"/>
      <c r="DU24" s="69"/>
      <c r="DV24" s="69"/>
      <c r="DW24" s="69"/>
      <c r="DX24" s="69"/>
      <c r="DY24" s="69"/>
      <c r="DZ24" s="69"/>
      <c r="EA24" s="69"/>
      <c r="EB24" s="69"/>
      <c r="EC24" s="69"/>
      <c r="ED24" s="69"/>
      <c r="EE24" s="69"/>
      <c r="EF24" s="69"/>
      <c r="EG24" s="69"/>
      <c r="EH24" s="69"/>
      <c r="EI24" s="69"/>
      <c r="EJ24" s="69"/>
      <c r="EK24" s="69"/>
      <c r="EL24" s="69"/>
      <c r="EM24" s="69"/>
      <c r="EN24" s="69"/>
      <c r="EO24" s="69"/>
      <c r="EP24" s="69"/>
      <c r="EQ24" s="69"/>
      <c r="ER24" s="69"/>
      <c r="ES24" s="69"/>
      <c r="ET24" s="69"/>
      <c r="EU24" s="69"/>
      <c r="EV24" s="69"/>
      <c r="EW24" s="69"/>
      <c r="EX24" s="69"/>
      <c r="EY24" s="69"/>
      <c r="EZ24" s="69"/>
      <c r="FA24" s="69"/>
      <c r="FB24" s="69"/>
      <c r="FC24" s="69"/>
      <c r="FD24" s="69"/>
      <c r="FE24" s="69"/>
      <c r="FF24" s="69"/>
      <c r="FG24" s="69"/>
      <c r="FH24" s="69"/>
      <c r="FI24" s="69"/>
      <c r="FJ24" s="69"/>
      <c r="FK24" s="69"/>
      <c r="FL24" s="69"/>
      <c r="FM24" s="69"/>
      <c r="FN24" s="69"/>
      <c r="FO24" s="69"/>
      <c r="FP24" s="69"/>
      <c r="FQ24" s="69"/>
      <c r="FR24" s="69"/>
      <c r="FS24" s="69"/>
      <c r="FT24" s="69"/>
      <c r="FU24" s="69"/>
      <c r="FV24" s="69"/>
      <c r="FW24" s="69"/>
      <c r="FX24" s="69"/>
      <c r="FY24" s="69"/>
      <c r="FZ24" s="69"/>
      <c r="GA24" s="69"/>
      <c r="GB24" s="69"/>
      <c r="GC24" s="69"/>
      <c r="GD24" s="69"/>
      <c r="GE24" s="69"/>
      <c r="GF24" s="69"/>
      <c r="GG24" s="69"/>
      <c r="GH24" s="69"/>
      <c r="GI24" s="69"/>
      <c r="GJ24" s="69"/>
      <c r="GK24" s="69"/>
      <c r="GL24" s="69"/>
      <c r="GM24" s="69"/>
      <c r="GN24" s="69"/>
      <c r="GO24" s="69"/>
      <c r="GP24" s="69"/>
      <c r="GQ24" s="69"/>
      <c r="GR24" s="69"/>
      <c r="GS24" s="69"/>
      <c r="GT24" s="69"/>
      <c r="GU24" s="69"/>
      <c r="GV24" s="69"/>
      <c r="GW24" s="69"/>
      <c r="GX24" s="69"/>
      <c r="GY24" s="69"/>
      <c r="GZ24" s="69"/>
      <c r="HA24" s="69"/>
      <c r="HB24" s="69"/>
      <c r="HC24" s="69"/>
      <c r="HD24" s="69"/>
      <c r="HE24" s="69"/>
      <c r="HF24" s="69"/>
      <c r="HG24" s="69"/>
      <c r="HH24" s="69"/>
      <c r="HI24" s="69"/>
      <c r="HJ24" s="69"/>
      <c r="HK24" s="69"/>
      <c r="HL24" s="69"/>
      <c r="HM24" s="69"/>
      <c r="HN24" s="69"/>
      <c r="HO24" s="69"/>
      <c r="HP24" s="69"/>
      <c r="HQ24" s="69"/>
      <c r="HR24" s="69"/>
      <c r="HS24" s="69"/>
      <c r="HT24" s="69"/>
      <c r="HU24" s="69"/>
      <c r="HV24" s="69"/>
      <c r="HW24" s="69"/>
      <c r="HX24" s="69"/>
      <c r="HY24" s="69"/>
      <c r="HZ24" s="69"/>
      <c r="IA24" s="69"/>
      <c r="IB24" s="69"/>
      <c r="IC24" s="69"/>
      <c r="ID24" s="69"/>
      <c r="IE24" s="69"/>
      <c r="IF24" s="69"/>
      <c r="IG24" s="69"/>
      <c r="IH24" s="69"/>
      <c r="II24" s="69"/>
      <c r="IJ24" s="69"/>
      <c r="IK24" s="69"/>
      <c r="IL24" s="69"/>
      <c r="IM24" s="69"/>
      <c r="IN24" s="69"/>
      <c r="IO24" s="69"/>
      <c r="IP24" s="69"/>
      <c r="IQ24" s="69"/>
      <c r="IR24" s="69"/>
      <c r="IS24" s="69"/>
      <c r="IT24" s="69"/>
      <c r="IU24" s="69"/>
      <c r="IV24" s="69"/>
    </row>
    <row r="25" spans="1:256" ht="18" customHeight="1">
      <c r="A25" s="12" t="s">
        <v>130</v>
      </c>
      <c r="B25" s="12"/>
      <c r="C25" s="12"/>
      <c r="D25" s="12"/>
      <c r="E25" s="12"/>
      <c r="F25" s="70">
        <v>250</v>
      </c>
      <c r="G25" s="12"/>
      <c r="H25" s="68"/>
      <c r="I25" s="69"/>
      <c r="J25" s="69"/>
      <c r="K25" s="69"/>
      <c r="L25" s="69"/>
      <c r="M25" s="69"/>
      <c r="N25" s="69"/>
      <c r="O25" s="69"/>
      <c r="P25" s="69"/>
      <c r="Q25" s="69"/>
      <c r="R25" s="69"/>
      <c r="S25" s="69"/>
      <c r="T25" s="69"/>
      <c r="U25" s="69"/>
      <c r="V25" s="69"/>
      <c r="W25" s="69"/>
      <c r="X25" s="69"/>
      <c r="Y25" s="69"/>
      <c r="Z25" s="69"/>
      <c r="AA25" s="69"/>
      <c r="AB25" s="69"/>
      <c r="AC25" s="69"/>
      <c r="AD25" s="69"/>
      <c r="AE25" s="69"/>
      <c r="AF25" s="69"/>
      <c r="AG25" s="69"/>
      <c r="AH25" s="69"/>
      <c r="AI25" s="69"/>
      <c r="AJ25" s="69"/>
      <c r="AK25" s="69"/>
      <c r="AL25" s="69"/>
      <c r="AM25" s="69"/>
      <c r="AN25" s="69"/>
      <c r="AO25" s="69"/>
      <c r="AP25" s="69"/>
      <c r="AQ25" s="69"/>
      <c r="AR25" s="69"/>
      <c r="AS25" s="69"/>
      <c r="AT25" s="69"/>
      <c r="AU25" s="69"/>
      <c r="AV25" s="69"/>
      <c r="AW25" s="69"/>
      <c r="AX25" s="69"/>
      <c r="AY25" s="69"/>
      <c r="AZ25" s="69"/>
      <c r="BA25" s="69"/>
      <c r="BB25" s="69"/>
      <c r="BC25" s="69"/>
      <c r="BD25" s="69"/>
      <c r="BE25" s="69"/>
      <c r="BF25" s="69"/>
      <c r="BG25" s="69"/>
      <c r="BH25" s="69"/>
      <c r="BI25" s="69"/>
      <c r="BJ25" s="69"/>
      <c r="BK25" s="69"/>
      <c r="BL25" s="69"/>
      <c r="BM25" s="69"/>
      <c r="BN25" s="69"/>
      <c r="BO25" s="69"/>
      <c r="BP25" s="69"/>
      <c r="BQ25" s="69"/>
      <c r="BR25" s="69"/>
      <c r="BS25" s="69"/>
      <c r="BT25" s="69"/>
      <c r="BU25" s="69"/>
      <c r="BV25" s="69"/>
      <c r="BW25" s="69"/>
      <c r="BX25" s="69"/>
      <c r="BY25" s="69"/>
      <c r="BZ25" s="69"/>
      <c r="CA25" s="69"/>
      <c r="CB25" s="69"/>
      <c r="CC25" s="69"/>
      <c r="CD25" s="69"/>
      <c r="CE25" s="69"/>
      <c r="CF25" s="69"/>
      <c r="CG25" s="69"/>
      <c r="CH25" s="69"/>
      <c r="CI25" s="69"/>
      <c r="CJ25" s="69"/>
      <c r="CK25" s="69"/>
      <c r="CL25" s="69"/>
      <c r="CM25" s="69"/>
      <c r="CN25" s="69"/>
      <c r="CO25" s="69"/>
      <c r="CP25" s="69"/>
      <c r="CQ25" s="69"/>
      <c r="CR25" s="69"/>
      <c r="CS25" s="69"/>
      <c r="CT25" s="69"/>
      <c r="CU25" s="69"/>
      <c r="CV25" s="69"/>
      <c r="CW25" s="69"/>
      <c r="CX25" s="69"/>
      <c r="CY25" s="69"/>
      <c r="CZ25" s="69"/>
      <c r="DA25" s="69"/>
      <c r="DB25" s="69"/>
      <c r="DC25" s="69"/>
      <c r="DD25" s="69"/>
      <c r="DE25" s="69"/>
      <c r="DF25" s="69"/>
      <c r="DG25" s="69"/>
      <c r="DH25" s="69"/>
      <c r="DI25" s="69"/>
      <c r="DJ25" s="69"/>
      <c r="DK25" s="69"/>
      <c r="DL25" s="69"/>
      <c r="DM25" s="69"/>
      <c r="DN25" s="69"/>
      <c r="DO25" s="69"/>
      <c r="DP25" s="69"/>
      <c r="DQ25" s="69"/>
      <c r="DR25" s="69"/>
      <c r="DS25" s="69"/>
      <c r="DT25" s="69"/>
      <c r="DU25" s="69"/>
      <c r="DV25" s="69"/>
      <c r="DW25" s="69"/>
      <c r="DX25" s="69"/>
      <c r="DY25" s="69"/>
      <c r="DZ25" s="69"/>
      <c r="EA25" s="69"/>
      <c r="EB25" s="69"/>
      <c r="EC25" s="69"/>
      <c r="ED25" s="69"/>
      <c r="EE25" s="69"/>
      <c r="EF25" s="69"/>
      <c r="EG25" s="69"/>
      <c r="EH25" s="69"/>
      <c r="EI25" s="69"/>
      <c r="EJ25" s="69"/>
      <c r="EK25" s="69"/>
      <c r="EL25" s="69"/>
      <c r="EM25" s="69"/>
      <c r="EN25" s="69"/>
      <c r="EO25" s="69"/>
      <c r="EP25" s="69"/>
      <c r="EQ25" s="69"/>
      <c r="ER25" s="69"/>
      <c r="ES25" s="69"/>
      <c r="ET25" s="69"/>
      <c r="EU25" s="69"/>
      <c r="EV25" s="69"/>
      <c r="EW25" s="69"/>
      <c r="EX25" s="69"/>
      <c r="EY25" s="69"/>
      <c r="EZ25" s="69"/>
      <c r="FA25" s="69"/>
      <c r="FB25" s="69"/>
      <c r="FC25" s="69"/>
      <c r="FD25" s="69"/>
      <c r="FE25" s="69"/>
      <c r="FF25" s="69"/>
      <c r="FG25" s="69"/>
      <c r="FH25" s="69"/>
      <c r="FI25" s="69"/>
      <c r="FJ25" s="69"/>
      <c r="FK25" s="69"/>
      <c r="FL25" s="69"/>
      <c r="FM25" s="69"/>
      <c r="FN25" s="69"/>
      <c r="FO25" s="69"/>
      <c r="FP25" s="69"/>
      <c r="FQ25" s="69"/>
      <c r="FR25" s="69"/>
      <c r="FS25" s="69"/>
      <c r="FT25" s="69"/>
      <c r="FU25" s="69"/>
      <c r="FV25" s="69"/>
      <c r="FW25" s="69"/>
      <c r="FX25" s="69"/>
      <c r="FY25" s="69"/>
      <c r="FZ25" s="69"/>
      <c r="GA25" s="69"/>
      <c r="GB25" s="69"/>
      <c r="GC25" s="69"/>
      <c r="GD25" s="69"/>
      <c r="GE25" s="69"/>
      <c r="GF25" s="69"/>
      <c r="GG25" s="69"/>
      <c r="GH25" s="69"/>
      <c r="GI25" s="69"/>
      <c r="GJ25" s="69"/>
      <c r="GK25" s="69"/>
      <c r="GL25" s="69"/>
      <c r="GM25" s="69"/>
      <c r="GN25" s="69"/>
      <c r="GO25" s="69"/>
      <c r="GP25" s="69"/>
      <c r="GQ25" s="69"/>
      <c r="GR25" s="69"/>
      <c r="GS25" s="69"/>
      <c r="GT25" s="69"/>
      <c r="GU25" s="69"/>
      <c r="GV25" s="69"/>
      <c r="GW25" s="69"/>
      <c r="GX25" s="69"/>
      <c r="GY25" s="69"/>
      <c r="GZ25" s="69"/>
      <c r="HA25" s="69"/>
      <c r="HB25" s="69"/>
      <c r="HC25" s="69"/>
      <c r="HD25" s="69"/>
      <c r="HE25" s="69"/>
      <c r="HF25" s="69"/>
      <c r="HG25" s="69"/>
      <c r="HH25" s="69"/>
      <c r="HI25" s="69"/>
      <c r="HJ25" s="69"/>
      <c r="HK25" s="69"/>
      <c r="HL25" s="69"/>
      <c r="HM25" s="69"/>
      <c r="HN25" s="69"/>
      <c r="HO25" s="69"/>
      <c r="HP25" s="69"/>
      <c r="HQ25" s="69"/>
      <c r="HR25" s="69"/>
      <c r="HS25" s="69"/>
      <c r="HT25" s="69"/>
      <c r="HU25" s="69"/>
      <c r="HV25" s="69"/>
      <c r="HW25" s="69"/>
      <c r="HX25" s="69"/>
      <c r="HY25" s="69"/>
      <c r="HZ25" s="69"/>
      <c r="IA25" s="69"/>
      <c r="IB25" s="69"/>
      <c r="IC25" s="69"/>
      <c r="ID25" s="69"/>
      <c r="IE25" s="69"/>
      <c r="IF25" s="69"/>
      <c r="IG25" s="69"/>
      <c r="IH25" s="69"/>
      <c r="II25" s="69"/>
      <c r="IJ25" s="69"/>
      <c r="IK25" s="69"/>
      <c r="IL25" s="69"/>
      <c r="IM25" s="69"/>
      <c r="IN25" s="69"/>
      <c r="IO25" s="69"/>
      <c r="IP25" s="69"/>
      <c r="IQ25" s="69"/>
      <c r="IR25" s="69"/>
      <c r="IS25" s="69"/>
      <c r="IT25" s="69"/>
      <c r="IU25" s="69"/>
      <c r="IV25" s="69"/>
    </row>
    <row r="26" spans="1:256" ht="18" customHeight="1">
      <c r="A26" s="12" t="s">
        <v>131</v>
      </c>
      <c r="B26" s="12"/>
      <c r="C26" s="12"/>
      <c r="D26" s="12"/>
      <c r="E26" s="12"/>
      <c r="F26" s="70">
        <v>35</v>
      </c>
      <c r="G26" s="12"/>
      <c r="H26" s="68"/>
      <c r="I26" s="69"/>
      <c r="J26" s="69"/>
      <c r="K26" s="69"/>
      <c r="L26" s="69"/>
      <c r="M26" s="69"/>
      <c r="N26" s="69"/>
      <c r="O26" s="69"/>
      <c r="P26" s="69"/>
      <c r="Q26" s="69"/>
      <c r="R26" s="69"/>
      <c r="S26" s="69"/>
      <c r="T26" s="69"/>
      <c r="U26" s="69"/>
      <c r="V26" s="69"/>
      <c r="W26" s="69"/>
      <c r="X26" s="69"/>
      <c r="Y26" s="69"/>
      <c r="Z26" s="69"/>
      <c r="AA26" s="69"/>
      <c r="AB26" s="69"/>
      <c r="AC26" s="69"/>
      <c r="AD26" s="69"/>
      <c r="AE26" s="69"/>
      <c r="AF26" s="69"/>
      <c r="AG26" s="69"/>
      <c r="AH26" s="69"/>
      <c r="AI26" s="69"/>
      <c r="AJ26" s="69"/>
      <c r="AK26" s="69"/>
      <c r="AL26" s="69"/>
      <c r="AM26" s="69"/>
      <c r="AN26" s="69"/>
      <c r="AO26" s="69"/>
      <c r="AP26" s="69"/>
      <c r="AQ26" s="69"/>
      <c r="AR26" s="69"/>
      <c r="AS26" s="69"/>
      <c r="AT26" s="69"/>
      <c r="AU26" s="69"/>
      <c r="AV26" s="69"/>
      <c r="AW26" s="69"/>
      <c r="AX26" s="69"/>
      <c r="AY26" s="69"/>
      <c r="AZ26" s="69"/>
      <c r="BA26" s="69"/>
      <c r="BB26" s="69"/>
      <c r="BC26" s="69"/>
      <c r="BD26" s="69"/>
      <c r="BE26" s="69"/>
      <c r="BF26" s="69"/>
      <c r="BG26" s="69"/>
      <c r="BH26" s="69"/>
      <c r="BI26" s="69"/>
      <c r="BJ26" s="69"/>
      <c r="BK26" s="69"/>
      <c r="BL26" s="69"/>
      <c r="BM26" s="69"/>
      <c r="BN26" s="69"/>
      <c r="BO26" s="69"/>
      <c r="BP26" s="69"/>
      <c r="BQ26" s="69"/>
      <c r="BR26" s="69"/>
      <c r="BS26" s="69"/>
      <c r="BT26" s="69"/>
      <c r="BU26" s="69"/>
      <c r="BV26" s="69"/>
      <c r="BW26" s="69"/>
      <c r="BX26" s="69"/>
      <c r="BY26" s="69"/>
      <c r="BZ26" s="69"/>
      <c r="CA26" s="69"/>
      <c r="CB26" s="69"/>
      <c r="CC26" s="69"/>
      <c r="CD26" s="69"/>
      <c r="CE26" s="69"/>
      <c r="CF26" s="69"/>
      <c r="CG26" s="69"/>
      <c r="CH26" s="69"/>
      <c r="CI26" s="69"/>
      <c r="CJ26" s="69"/>
      <c r="CK26" s="69"/>
      <c r="CL26" s="69"/>
      <c r="CM26" s="69"/>
      <c r="CN26" s="69"/>
      <c r="CO26" s="69"/>
      <c r="CP26" s="69"/>
      <c r="CQ26" s="69"/>
      <c r="CR26" s="69"/>
      <c r="CS26" s="69"/>
      <c r="CT26" s="69"/>
      <c r="CU26" s="69"/>
      <c r="CV26" s="69"/>
      <c r="CW26" s="69"/>
      <c r="CX26" s="69"/>
      <c r="CY26" s="69"/>
      <c r="CZ26" s="69"/>
      <c r="DA26" s="69"/>
      <c r="DB26" s="69"/>
      <c r="DC26" s="69"/>
      <c r="DD26" s="69"/>
      <c r="DE26" s="69"/>
      <c r="DF26" s="69"/>
      <c r="DG26" s="69"/>
      <c r="DH26" s="69"/>
      <c r="DI26" s="69"/>
      <c r="DJ26" s="69"/>
      <c r="DK26" s="69"/>
      <c r="DL26" s="69"/>
      <c r="DM26" s="69"/>
      <c r="DN26" s="69"/>
      <c r="DO26" s="69"/>
      <c r="DP26" s="69"/>
      <c r="DQ26" s="69"/>
      <c r="DR26" s="69"/>
      <c r="DS26" s="69"/>
      <c r="DT26" s="69"/>
      <c r="DU26" s="69"/>
      <c r="DV26" s="69"/>
      <c r="DW26" s="69"/>
      <c r="DX26" s="69"/>
      <c r="DY26" s="69"/>
      <c r="DZ26" s="69"/>
      <c r="EA26" s="69"/>
      <c r="EB26" s="69"/>
      <c r="EC26" s="69"/>
      <c r="ED26" s="69"/>
      <c r="EE26" s="69"/>
      <c r="EF26" s="69"/>
      <c r="EG26" s="69"/>
      <c r="EH26" s="69"/>
      <c r="EI26" s="69"/>
      <c r="EJ26" s="69"/>
      <c r="EK26" s="69"/>
      <c r="EL26" s="69"/>
      <c r="EM26" s="69"/>
      <c r="EN26" s="69"/>
      <c r="EO26" s="69"/>
      <c r="EP26" s="69"/>
      <c r="EQ26" s="69"/>
      <c r="ER26" s="69"/>
      <c r="ES26" s="69"/>
      <c r="ET26" s="69"/>
      <c r="EU26" s="69"/>
      <c r="EV26" s="69"/>
      <c r="EW26" s="69"/>
      <c r="EX26" s="69"/>
      <c r="EY26" s="69"/>
      <c r="EZ26" s="69"/>
      <c r="FA26" s="69"/>
      <c r="FB26" s="69"/>
      <c r="FC26" s="69"/>
      <c r="FD26" s="69"/>
      <c r="FE26" s="69"/>
      <c r="FF26" s="69"/>
      <c r="FG26" s="69"/>
      <c r="FH26" s="69"/>
      <c r="FI26" s="69"/>
      <c r="FJ26" s="69"/>
      <c r="FK26" s="69"/>
      <c r="FL26" s="69"/>
      <c r="FM26" s="69"/>
      <c r="FN26" s="69"/>
      <c r="FO26" s="69"/>
      <c r="FP26" s="69"/>
      <c r="FQ26" s="69"/>
      <c r="FR26" s="69"/>
      <c r="FS26" s="69"/>
      <c r="FT26" s="69"/>
      <c r="FU26" s="69"/>
      <c r="FV26" s="69"/>
      <c r="FW26" s="69"/>
      <c r="FX26" s="69"/>
      <c r="FY26" s="69"/>
      <c r="FZ26" s="69"/>
      <c r="GA26" s="69"/>
      <c r="GB26" s="69"/>
      <c r="GC26" s="69"/>
      <c r="GD26" s="69"/>
      <c r="GE26" s="69"/>
      <c r="GF26" s="69"/>
      <c r="GG26" s="69"/>
      <c r="GH26" s="69"/>
      <c r="GI26" s="69"/>
      <c r="GJ26" s="69"/>
      <c r="GK26" s="69"/>
      <c r="GL26" s="69"/>
      <c r="GM26" s="69"/>
      <c r="GN26" s="69"/>
      <c r="GO26" s="69"/>
      <c r="GP26" s="69"/>
      <c r="GQ26" s="69"/>
      <c r="GR26" s="69"/>
      <c r="GS26" s="69"/>
      <c r="GT26" s="69"/>
      <c r="GU26" s="69"/>
      <c r="GV26" s="69"/>
      <c r="GW26" s="69"/>
      <c r="GX26" s="69"/>
      <c r="GY26" s="69"/>
      <c r="GZ26" s="69"/>
      <c r="HA26" s="69"/>
      <c r="HB26" s="69"/>
      <c r="HC26" s="69"/>
      <c r="HD26" s="69"/>
      <c r="HE26" s="69"/>
      <c r="HF26" s="69"/>
      <c r="HG26" s="69"/>
      <c r="HH26" s="69"/>
      <c r="HI26" s="69"/>
      <c r="HJ26" s="69"/>
      <c r="HK26" s="69"/>
      <c r="HL26" s="69"/>
      <c r="HM26" s="69"/>
      <c r="HN26" s="69"/>
      <c r="HO26" s="69"/>
      <c r="HP26" s="69"/>
      <c r="HQ26" s="69"/>
      <c r="HR26" s="69"/>
      <c r="HS26" s="69"/>
      <c r="HT26" s="69"/>
      <c r="HU26" s="69"/>
      <c r="HV26" s="69"/>
      <c r="HW26" s="69"/>
      <c r="HX26" s="69"/>
      <c r="HY26" s="69"/>
      <c r="HZ26" s="69"/>
      <c r="IA26" s="69"/>
      <c r="IB26" s="69"/>
      <c r="IC26" s="69"/>
      <c r="ID26" s="69"/>
      <c r="IE26" s="69"/>
      <c r="IF26" s="69"/>
      <c r="IG26" s="69"/>
      <c r="IH26" s="69"/>
      <c r="II26" s="69"/>
      <c r="IJ26" s="69"/>
      <c r="IK26" s="69"/>
      <c r="IL26" s="69"/>
      <c r="IM26" s="69"/>
      <c r="IN26" s="69"/>
      <c r="IO26" s="69"/>
      <c r="IP26" s="69"/>
      <c r="IQ26" s="69"/>
      <c r="IR26" s="69"/>
      <c r="IS26" s="69"/>
      <c r="IT26" s="69"/>
      <c r="IU26" s="69"/>
      <c r="IV26" s="69"/>
    </row>
    <row r="27" spans="1:256" ht="18" customHeight="1">
      <c r="A27" s="12" t="s">
        <v>132</v>
      </c>
      <c r="B27" s="12"/>
      <c r="C27" s="12"/>
      <c r="D27" s="12"/>
      <c r="E27" s="12"/>
      <c r="F27" s="70">
        <v>1620</v>
      </c>
      <c r="G27" s="12"/>
      <c r="H27" s="68"/>
      <c r="I27" s="69"/>
      <c r="J27" s="69"/>
      <c r="K27" s="69"/>
      <c r="L27" s="69"/>
      <c r="M27" s="69"/>
      <c r="N27" s="69"/>
      <c r="O27" s="69"/>
      <c r="P27" s="69"/>
      <c r="Q27" s="69"/>
      <c r="R27" s="69"/>
      <c r="S27" s="69"/>
      <c r="T27" s="69"/>
      <c r="U27" s="69"/>
      <c r="V27" s="69"/>
      <c r="W27" s="69"/>
      <c r="X27" s="69"/>
      <c r="Y27" s="69"/>
      <c r="Z27" s="69"/>
      <c r="AA27" s="69"/>
      <c r="AB27" s="69"/>
      <c r="AC27" s="69"/>
      <c r="AD27" s="69"/>
      <c r="AE27" s="69"/>
      <c r="AF27" s="69"/>
      <c r="AG27" s="69"/>
      <c r="AH27" s="69"/>
      <c r="AI27" s="69"/>
      <c r="AJ27" s="69"/>
      <c r="AK27" s="69"/>
      <c r="AL27" s="69"/>
      <c r="AM27" s="69"/>
      <c r="AN27" s="69"/>
      <c r="AO27" s="69"/>
      <c r="AP27" s="69"/>
      <c r="AQ27" s="69"/>
      <c r="AR27" s="69"/>
      <c r="AS27" s="69"/>
      <c r="AT27" s="69"/>
      <c r="AU27" s="69"/>
      <c r="AV27" s="69"/>
      <c r="AW27" s="69"/>
      <c r="AX27" s="69"/>
      <c r="AY27" s="69"/>
      <c r="AZ27" s="69"/>
      <c r="BA27" s="69"/>
      <c r="BB27" s="69"/>
      <c r="BC27" s="69"/>
      <c r="BD27" s="69"/>
      <c r="BE27" s="69"/>
      <c r="BF27" s="69"/>
      <c r="BG27" s="69"/>
      <c r="BH27" s="69"/>
      <c r="BI27" s="69"/>
      <c r="BJ27" s="69"/>
      <c r="BK27" s="69"/>
      <c r="BL27" s="69"/>
      <c r="BM27" s="69"/>
      <c r="BN27" s="69"/>
      <c r="BO27" s="69"/>
      <c r="BP27" s="69"/>
      <c r="BQ27" s="69"/>
      <c r="BR27" s="69"/>
      <c r="BS27" s="69"/>
      <c r="BT27" s="69"/>
      <c r="BU27" s="69"/>
      <c r="BV27" s="69"/>
      <c r="BW27" s="69"/>
      <c r="BX27" s="69"/>
      <c r="BY27" s="69"/>
      <c r="BZ27" s="69"/>
      <c r="CA27" s="69"/>
      <c r="CB27" s="69"/>
      <c r="CC27" s="69"/>
      <c r="CD27" s="69"/>
      <c r="CE27" s="69"/>
      <c r="CF27" s="69"/>
      <c r="CG27" s="69"/>
      <c r="CH27" s="69"/>
      <c r="CI27" s="69"/>
      <c r="CJ27" s="69"/>
      <c r="CK27" s="69"/>
      <c r="CL27" s="69"/>
      <c r="CM27" s="69"/>
      <c r="CN27" s="69"/>
      <c r="CO27" s="69"/>
      <c r="CP27" s="69"/>
      <c r="CQ27" s="69"/>
      <c r="CR27" s="69"/>
      <c r="CS27" s="69"/>
      <c r="CT27" s="69"/>
      <c r="CU27" s="69"/>
      <c r="CV27" s="69"/>
      <c r="CW27" s="69"/>
      <c r="CX27" s="69"/>
      <c r="CY27" s="69"/>
      <c r="CZ27" s="69"/>
      <c r="DA27" s="69"/>
      <c r="DB27" s="69"/>
      <c r="DC27" s="69"/>
      <c r="DD27" s="69"/>
      <c r="DE27" s="69"/>
      <c r="DF27" s="69"/>
      <c r="DG27" s="69"/>
      <c r="DH27" s="69"/>
      <c r="DI27" s="69"/>
      <c r="DJ27" s="69"/>
      <c r="DK27" s="69"/>
      <c r="DL27" s="69"/>
      <c r="DM27" s="69"/>
      <c r="DN27" s="69"/>
      <c r="DO27" s="69"/>
      <c r="DP27" s="69"/>
      <c r="DQ27" s="69"/>
      <c r="DR27" s="69"/>
      <c r="DS27" s="69"/>
      <c r="DT27" s="69"/>
      <c r="DU27" s="69"/>
      <c r="DV27" s="69"/>
      <c r="DW27" s="69"/>
      <c r="DX27" s="69"/>
      <c r="DY27" s="69"/>
      <c r="DZ27" s="69"/>
      <c r="EA27" s="69"/>
      <c r="EB27" s="69"/>
      <c r="EC27" s="69"/>
      <c r="ED27" s="69"/>
      <c r="EE27" s="69"/>
      <c r="EF27" s="69"/>
      <c r="EG27" s="69"/>
      <c r="EH27" s="69"/>
      <c r="EI27" s="69"/>
      <c r="EJ27" s="69"/>
      <c r="EK27" s="69"/>
      <c r="EL27" s="69"/>
      <c r="EM27" s="69"/>
      <c r="EN27" s="69"/>
      <c r="EO27" s="69"/>
      <c r="EP27" s="69"/>
      <c r="EQ27" s="69"/>
      <c r="ER27" s="69"/>
      <c r="ES27" s="69"/>
      <c r="ET27" s="69"/>
      <c r="EU27" s="69"/>
      <c r="EV27" s="69"/>
      <c r="EW27" s="69"/>
      <c r="EX27" s="69"/>
      <c r="EY27" s="69"/>
      <c r="EZ27" s="69"/>
      <c r="FA27" s="69"/>
      <c r="FB27" s="69"/>
      <c r="FC27" s="69"/>
      <c r="FD27" s="69"/>
      <c r="FE27" s="69"/>
      <c r="FF27" s="69"/>
      <c r="FG27" s="69"/>
      <c r="FH27" s="69"/>
      <c r="FI27" s="69"/>
      <c r="FJ27" s="69"/>
      <c r="FK27" s="69"/>
      <c r="FL27" s="69"/>
      <c r="FM27" s="69"/>
      <c r="FN27" s="69"/>
      <c r="FO27" s="69"/>
      <c r="FP27" s="69"/>
      <c r="FQ27" s="69"/>
      <c r="FR27" s="69"/>
      <c r="FS27" s="69"/>
      <c r="FT27" s="69"/>
      <c r="FU27" s="69"/>
      <c r="FV27" s="69"/>
      <c r="FW27" s="69"/>
      <c r="FX27" s="69"/>
      <c r="FY27" s="69"/>
      <c r="FZ27" s="69"/>
      <c r="GA27" s="69"/>
      <c r="GB27" s="69"/>
      <c r="GC27" s="69"/>
      <c r="GD27" s="69"/>
      <c r="GE27" s="69"/>
      <c r="GF27" s="69"/>
      <c r="GG27" s="69"/>
      <c r="GH27" s="69"/>
      <c r="GI27" s="69"/>
      <c r="GJ27" s="69"/>
      <c r="GK27" s="69"/>
      <c r="GL27" s="69"/>
      <c r="GM27" s="69"/>
      <c r="GN27" s="69"/>
      <c r="GO27" s="69"/>
      <c r="GP27" s="69"/>
      <c r="GQ27" s="69"/>
      <c r="GR27" s="69"/>
      <c r="GS27" s="69"/>
      <c r="GT27" s="69"/>
      <c r="GU27" s="69"/>
      <c r="GV27" s="69"/>
      <c r="GW27" s="69"/>
      <c r="GX27" s="69"/>
      <c r="GY27" s="69"/>
      <c r="GZ27" s="69"/>
      <c r="HA27" s="69"/>
      <c r="HB27" s="69"/>
      <c r="HC27" s="69"/>
      <c r="HD27" s="69"/>
      <c r="HE27" s="69"/>
      <c r="HF27" s="69"/>
      <c r="HG27" s="69"/>
      <c r="HH27" s="69"/>
      <c r="HI27" s="69"/>
      <c r="HJ27" s="69"/>
      <c r="HK27" s="69"/>
      <c r="HL27" s="69"/>
      <c r="HM27" s="69"/>
      <c r="HN27" s="69"/>
      <c r="HO27" s="69"/>
      <c r="HP27" s="69"/>
      <c r="HQ27" s="69"/>
      <c r="HR27" s="69"/>
      <c r="HS27" s="69"/>
      <c r="HT27" s="69"/>
      <c r="HU27" s="69"/>
      <c r="HV27" s="69"/>
      <c r="HW27" s="69"/>
      <c r="HX27" s="69"/>
      <c r="HY27" s="69"/>
      <c r="HZ27" s="69"/>
      <c r="IA27" s="69"/>
      <c r="IB27" s="69"/>
      <c r="IC27" s="69"/>
      <c r="ID27" s="69"/>
      <c r="IE27" s="69"/>
      <c r="IF27" s="69"/>
      <c r="IG27" s="69"/>
      <c r="IH27" s="69"/>
      <c r="II27" s="69"/>
      <c r="IJ27" s="69"/>
      <c r="IK27" s="69"/>
      <c r="IL27" s="69"/>
      <c r="IM27" s="69"/>
      <c r="IN27" s="69"/>
      <c r="IO27" s="69"/>
      <c r="IP27" s="69"/>
      <c r="IQ27" s="69"/>
      <c r="IR27" s="69"/>
      <c r="IS27" s="69"/>
      <c r="IT27" s="69"/>
      <c r="IU27" s="69"/>
      <c r="IV27" s="69"/>
    </row>
    <row r="28" spans="1:256" ht="18" customHeight="1">
      <c r="A28" s="12" t="s">
        <v>133</v>
      </c>
      <c r="B28" s="12"/>
      <c r="C28" s="12"/>
      <c r="D28" s="12"/>
      <c r="E28" s="12"/>
      <c r="F28" s="70">
        <v>4600</v>
      </c>
      <c r="G28" s="12"/>
      <c r="H28" s="68"/>
      <c r="I28" s="69"/>
      <c r="J28" s="69"/>
      <c r="K28" s="69"/>
      <c r="L28" s="69"/>
      <c r="M28" s="69"/>
      <c r="N28" s="69"/>
      <c r="O28" s="69"/>
      <c r="P28" s="69"/>
      <c r="Q28" s="69"/>
      <c r="R28" s="69"/>
      <c r="S28" s="69"/>
      <c r="T28" s="69"/>
      <c r="U28" s="69"/>
      <c r="V28" s="69"/>
      <c r="W28" s="69"/>
      <c r="X28" s="69"/>
      <c r="Y28" s="69"/>
      <c r="Z28" s="69"/>
      <c r="AA28" s="69"/>
      <c r="AB28" s="69"/>
      <c r="AC28" s="69"/>
      <c r="AD28" s="69"/>
      <c r="AE28" s="69"/>
      <c r="AF28" s="69"/>
      <c r="AG28" s="69"/>
      <c r="AH28" s="69"/>
      <c r="AI28" s="69"/>
      <c r="AJ28" s="69"/>
      <c r="AK28" s="69"/>
      <c r="AL28" s="69"/>
      <c r="AM28" s="69"/>
      <c r="AN28" s="69"/>
      <c r="AO28" s="69"/>
      <c r="AP28" s="69"/>
      <c r="AQ28" s="69"/>
      <c r="AR28" s="69"/>
      <c r="AS28" s="69"/>
      <c r="AT28" s="69"/>
      <c r="AU28" s="69"/>
      <c r="AV28" s="69"/>
      <c r="AW28" s="69"/>
      <c r="AX28" s="69"/>
      <c r="AY28" s="69"/>
      <c r="AZ28" s="69"/>
      <c r="BA28" s="69"/>
      <c r="BB28" s="69"/>
      <c r="BC28" s="69"/>
      <c r="BD28" s="69"/>
      <c r="BE28" s="69"/>
      <c r="BF28" s="69"/>
      <c r="BG28" s="69"/>
      <c r="BH28" s="69"/>
      <c r="BI28" s="69"/>
      <c r="BJ28" s="69"/>
      <c r="BK28" s="69"/>
      <c r="BL28" s="69"/>
      <c r="BM28" s="69"/>
      <c r="BN28" s="69"/>
      <c r="BO28" s="69"/>
      <c r="BP28" s="69"/>
      <c r="BQ28" s="69"/>
      <c r="BR28" s="69"/>
      <c r="BS28" s="69"/>
      <c r="BT28" s="69"/>
      <c r="BU28" s="69"/>
      <c r="BV28" s="69"/>
      <c r="BW28" s="69"/>
      <c r="BX28" s="69"/>
      <c r="BY28" s="69"/>
      <c r="BZ28" s="69"/>
      <c r="CA28" s="69"/>
      <c r="CB28" s="69"/>
      <c r="CC28" s="69"/>
      <c r="CD28" s="69"/>
      <c r="CE28" s="69"/>
      <c r="CF28" s="69"/>
      <c r="CG28" s="69"/>
      <c r="CH28" s="69"/>
      <c r="CI28" s="69"/>
      <c r="CJ28" s="69"/>
      <c r="CK28" s="69"/>
      <c r="CL28" s="69"/>
      <c r="CM28" s="69"/>
      <c r="CN28" s="69"/>
      <c r="CO28" s="69"/>
      <c r="CP28" s="69"/>
      <c r="CQ28" s="69"/>
      <c r="CR28" s="69"/>
      <c r="CS28" s="69"/>
      <c r="CT28" s="69"/>
      <c r="CU28" s="69"/>
      <c r="CV28" s="69"/>
      <c r="CW28" s="69"/>
      <c r="CX28" s="69"/>
      <c r="CY28" s="69"/>
      <c r="CZ28" s="69"/>
      <c r="DA28" s="69"/>
      <c r="DB28" s="69"/>
      <c r="DC28" s="69"/>
      <c r="DD28" s="69"/>
      <c r="DE28" s="69"/>
      <c r="DF28" s="69"/>
      <c r="DG28" s="69"/>
      <c r="DH28" s="69"/>
      <c r="DI28" s="69"/>
      <c r="DJ28" s="69"/>
      <c r="DK28" s="69"/>
      <c r="DL28" s="69"/>
      <c r="DM28" s="69"/>
      <c r="DN28" s="69"/>
      <c r="DO28" s="69"/>
      <c r="DP28" s="69"/>
      <c r="DQ28" s="69"/>
      <c r="DR28" s="69"/>
      <c r="DS28" s="69"/>
      <c r="DT28" s="69"/>
      <c r="DU28" s="69"/>
      <c r="DV28" s="69"/>
      <c r="DW28" s="69"/>
      <c r="DX28" s="69"/>
      <c r="DY28" s="69"/>
      <c r="DZ28" s="69"/>
      <c r="EA28" s="69"/>
      <c r="EB28" s="69"/>
      <c r="EC28" s="69"/>
      <c r="ED28" s="69"/>
      <c r="EE28" s="69"/>
      <c r="EF28" s="69"/>
      <c r="EG28" s="69"/>
      <c r="EH28" s="69"/>
      <c r="EI28" s="69"/>
      <c r="EJ28" s="69"/>
      <c r="EK28" s="69"/>
      <c r="EL28" s="69"/>
      <c r="EM28" s="69"/>
      <c r="EN28" s="69"/>
      <c r="EO28" s="69"/>
      <c r="EP28" s="69"/>
      <c r="EQ28" s="69"/>
      <c r="ER28" s="69"/>
      <c r="ES28" s="69"/>
      <c r="ET28" s="69"/>
      <c r="EU28" s="69"/>
      <c r="EV28" s="69"/>
      <c r="EW28" s="69"/>
      <c r="EX28" s="69"/>
      <c r="EY28" s="69"/>
      <c r="EZ28" s="69"/>
      <c r="FA28" s="69"/>
      <c r="FB28" s="69"/>
      <c r="FC28" s="69"/>
      <c r="FD28" s="69"/>
      <c r="FE28" s="69"/>
      <c r="FF28" s="69"/>
      <c r="FG28" s="69"/>
      <c r="FH28" s="69"/>
      <c r="FI28" s="69"/>
      <c r="FJ28" s="69"/>
      <c r="FK28" s="69"/>
      <c r="FL28" s="69"/>
      <c r="FM28" s="69"/>
      <c r="FN28" s="69"/>
      <c r="FO28" s="69"/>
      <c r="FP28" s="69"/>
      <c r="FQ28" s="69"/>
      <c r="FR28" s="69"/>
      <c r="FS28" s="69"/>
      <c r="FT28" s="69"/>
      <c r="FU28" s="69"/>
      <c r="FV28" s="69"/>
      <c r="FW28" s="69"/>
      <c r="FX28" s="69"/>
      <c r="FY28" s="69"/>
      <c r="FZ28" s="69"/>
      <c r="GA28" s="69"/>
      <c r="GB28" s="69"/>
      <c r="GC28" s="69"/>
      <c r="GD28" s="69"/>
      <c r="GE28" s="69"/>
      <c r="GF28" s="69"/>
      <c r="GG28" s="69"/>
      <c r="GH28" s="69"/>
      <c r="GI28" s="69"/>
      <c r="GJ28" s="69"/>
      <c r="GK28" s="69"/>
      <c r="GL28" s="69"/>
      <c r="GM28" s="69"/>
      <c r="GN28" s="69"/>
      <c r="GO28" s="69"/>
      <c r="GP28" s="69"/>
      <c r="GQ28" s="69"/>
      <c r="GR28" s="69"/>
      <c r="GS28" s="69"/>
      <c r="GT28" s="69"/>
      <c r="GU28" s="69"/>
      <c r="GV28" s="69"/>
      <c r="GW28" s="69"/>
      <c r="GX28" s="69"/>
      <c r="GY28" s="69"/>
      <c r="GZ28" s="69"/>
      <c r="HA28" s="69"/>
      <c r="HB28" s="69"/>
      <c r="HC28" s="69"/>
      <c r="HD28" s="69"/>
      <c r="HE28" s="69"/>
      <c r="HF28" s="69"/>
      <c r="HG28" s="69"/>
      <c r="HH28" s="69"/>
      <c r="HI28" s="69"/>
      <c r="HJ28" s="69"/>
      <c r="HK28" s="69"/>
      <c r="HL28" s="69"/>
      <c r="HM28" s="69"/>
      <c r="HN28" s="69"/>
      <c r="HO28" s="69"/>
      <c r="HP28" s="69"/>
      <c r="HQ28" s="69"/>
      <c r="HR28" s="69"/>
      <c r="HS28" s="69"/>
      <c r="HT28" s="69"/>
      <c r="HU28" s="69"/>
      <c r="HV28" s="69"/>
      <c r="HW28" s="69"/>
      <c r="HX28" s="69"/>
      <c r="HY28" s="69"/>
      <c r="HZ28" s="69"/>
      <c r="IA28" s="69"/>
      <c r="IB28" s="69"/>
      <c r="IC28" s="69"/>
      <c r="ID28" s="69"/>
      <c r="IE28" s="69"/>
      <c r="IF28" s="69"/>
      <c r="IG28" s="69"/>
      <c r="IH28" s="69"/>
      <c r="II28" s="69"/>
      <c r="IJ28" s="69"/>
      <c r="IK28" s="69"/>
      <c r="IL28" s="69"/>
      <c r="IM28" s="69"/>
      <c r="IN28" s="69"/>
      <c r="IO28" s="69"/>
      <c r="IP28" s="69"/>
      <c r="IQ28" s="69"/>
      <c r="IR28" s="69"/>
      <c r="IS28" s="69"/>
      <c r="IT28" s="69"/>
      <c r="IU28" s="69"/>
      <c r="IV28" s="69"/>
    </row>
    <row r="29" spans="1:256" ht="18" customHeight="1">
      <c r="A29" s="12" t="s">
        <v>134</v>
      </c>
      <c r="B29" s="12"/>
      <c r="C29" s="12"/>
      <c r="D29" s="12"/>
      <c r="E29" s="12"/>
      <c r="F29" s="70">
        <v>42200</v>
      </c>
      <c r="G29" s="12"/>
      <c r="H29" s="68"/>
      <c r="I29" s="69"/>
      <c r="J29" s="69"/>
      <c r="K29" s="69"/>
      <c r="L29" s="69"/>
      <c r="M29" s="69"/>
      <c r="N29" s="69"/>
      <c r="O29" s="69"/>
      <c r="P29" s="69"/>
      <c r="Q29" s="69"/>
      <c r="R29" s="69"/>
      <c r="S29" s="69"/>
      <c r="T29" s="69"/>
      <c r="U29" s="69"/>
      <c r="V29" s="69"/>
      <c r="W29" s="69"/>
      <c r="X29" s="69"/>
      <c r="Y29" s="69"/>
      <c r="Z29" s="69"/>
      <c r="AA29" s="69"/>
      <c r="AB29" s="69"/>
      <c r="AC29" s="69"/>
      <c r="AD29" s="69"/>
      <c r="AE29" s="69"/>
      <c r="AF29" s="69"/>
      <c r="AG29" s="69"/>
      <c r="AH29" s="69"/>
      <c r="AI29" s="69"/>
      <c r="AJ29" s="69"/>
      <c r="AK29" s="69"/>
      <c r="AL29" s="69"/>
      <c r="AM29" s="69"/>
      <c r="AN29" s="69"/>
      <c r="AO29" s="69"/>
      <c r="AP29" s="69"/>
      <c r="AQ29" s="69"/>
      <c r="AR29" s="69"/>
      <c r="AS29" s="69"/>
      <c r="AT29" s="69"/>
      <c r="AU29" s="69"/>
      <c r="AV29" s="69"/>
      <c r="AW29" s="69"/>
      <c r="AX29" s="69"/>
      <c r="AY29" s="69"/>
      <c r="AZ29" s="69"/>
      <c r="BA29" s="69"/>
      <c r="BB29" s="69"/>
      <c r="BC29" s="69"/>
      <c r="BD29" s="69"/>
      <c r="BE29" s="69"/>
      <c r="BF29" s="69"/>
      <c r="BG29" s="69"/>
      <c r="BH29" s="69"/>
      <c r="BI29" s="69"/>
      <c r="BJ29" s="69"/>
      <c r="BK29" s="69"/>
      <c r="BL29" s="69"/>
      <c r="BM29" s="69"/>
      <c r="BN29" s="69"/>
      <c r="BO29" s="69"/>
      <c r="BP29" s="69"/>
      <c r="BQ29" s="69"/>
      <c r="BR29" s="69"/>
      <c r="BS29" s="69"/>
      <c r="BT29" s="69"/>
      <c r="BU29" s="69"/>
      <c r="BV29" s="69"/>
      <c r="BW29" s="69"/>
      <c r="BX29" s="69"/>
      <c r="BY29" s="69"/>
      <c r="BZ29" s="69"/>
      <c r="CA29" s="69"/>
      <c r="CB29" s="69"/>
      <c r="CC29" s="69"/>
      <c r="CD29" s="69"/>
      <c r="CE29" s="69"/>
      <c r="CF29" s="69"/>
      <c r="CG29" s="69"/>
      <c r="CH29" s="69"/>
      <c r="CI29" s="69"/>
      <c r="CJ29" s="69"/>
      <c r="CK29" s="69"/>
      <c r="CL29" s="69"/>
      <c r="CM29" s="69"/>
      <c r="CN29" s="69"/>
      <c r="CO29" s="69"/>
      <c r="CP29" s="69"/>
      <c r="CQ29" s="69"/>
      <c r="CR29" s="69"/>
      <c r="CS29" s="69"/>
      <c r="CT29" s="69"/>
      <c r="CU29" s="69"/>
      <c r="CV29" s="69"/>
      <c r="CW29" s="69"/>
      <c r="CX29" s="69"/>
      <c r="CY29" s="69"/>
      <c r="CZ29" s="69"/>
      <c r="DA29" s="69"/>
      <c r="DB29" s="69"/>
      <c r="DC29" s="69"/>
      <c r="DD29" s="69"/>
      <c r="DE29" s="69"/>
      <c r="DF29" s="69"/>
      <c r="DG29" s="69"/>
      <c r="DH29" s="69"/>
      <c r="DI29" s="69"/>
      <c r="DJ29" s="69"/>
      <c r="DK29" s="69"/>
      <c r="DL29" s="69"/>
      <c r="DM29" s="69"/>
      <c r="DN29" s="69"/>
      <c r="DO29" s="69"/>
      <c r="DP29" s="69"/>
      <c r="DQ29" s="69"/>
      <c r="DR29" s="69"/>
      <c r="DS29" s="69"/>
      <c r="DT29" s="69"/>
      <c r="DU29" s="69"/>
      <c r="DV29" s="69"/>
      <c r="DW29" s="69"/>
      <c r="DX29" s="69"/>
      <c r="DY29" s="69"/>
      <c r="DZ29" s="69"/>
      <c r="EA29" s="69"/>
      <c r="EB29" s="69"/>
      <c r="EC29" s="69"/>
      <c r="ED29" s="69"/>
      <c r="EE29" s="69"/>
      <c r="EF29" s="69"/>
      <c r="EG29" s="69"/>
      <c r="EH29" s="69"/>
      <c r="EI29" s="69"/>
      <c r="EJ29" s="69"/>
      <c r="EK29" s="69"/>
      <c r="EL29" s="69"/>
      <c r="EM29" s="69"/>
      <c r="EN29" s="69"/>
      <c r="EO29" s="69"/>
      <c r="EP29" s="69"/>
      <c r="EQ29" s="69"/>
      <c r="ER29" s="69"/>
      <c r="ES29" s="69"/>
      <c r="ET29" s="69"/>
      <c r="EU29" s="69"/>
      <c r="EV29" s="69"/>
      <c r="EW29" s="69"/>
      <c r="EX29" s="69"/>
      <c r="EY29" s="69"/>
      <c r="EZ29" s="69"/>
      <c r="FA29" s="69"/>
      <c r="FB29" s="69"/>
      <c r="FC29" s="69"/>
      <c r="FD29" s="69"/>
      <c r="FE29" s="69"/>
      <c r="FF29" s="69"/>
      <c r="FG29" s="69"/>
      <c r="FH29" s="69"/>
      <c r="FI29" s="69"/>
      <c r="FJ29" s="69"/>
      <c r="FK29" s="69"/>
      <c r="FL29" s="69"/>
      <c r="FM29" s="69"/>
      <c r="FN29" s="69"/>
      <c r="FO29" s="69"/>
      <c r="FP29" s="69"/>
      <c r="FQ29" s="69"/>
      <c r="FR29" s="69"/>
      <c r="FS29" s="69"/>
      <c r="FT29" s="69"/>
      <c r="FU29" s="69"/>
      <c r="FV29" s="69"/>
      <c r="FW29" s="69"/>
      <c r="FX29" s="69"/>
      <c r="FY29" s="69"/>
      <c r="FZ29" s="69"/>
      <c r="GA29" s="69"/>
      <c r="GB29" s="69"/>
      <c r="GC29" s="69"/>
      <c r="GD29" s="69"/>
      <c r="GE29" s="69"/>
      <c r="GF29" s="69"/>
      <c r="GG29" s="69"/>
      <c r="GH29" s="69"/>
      <c r="GI29" s="69"/>
      <c r="GJ29" s="69"/>
      <c r="GK29" s="69"/>
      <c r="GL29" s="69"/>
      <c r="GM29" s="69"/>
      <c r="GN29" s="69"/>
      <c r="GO29" s="69"/>
      <c r="GP29" s="69"/>
      <c r="GQ29" s="69"/>
      <c r="GR29" s="69"/>
      <c r="GS29" s="69"/>
      <c r="GT29" s="69"/>
      <c r="GU29" s="69"/>
      <c r="GV29" s="69"/>
      <c r="GW29" s="69"/>
      <c r="GX29" s="69"/>
      <c r="GY29" s="69"/>
      <c r="GZ29" s="69"/>
      <c r="HA29" s="69"/>
      <c r="HB29" s="69"/>
      <c r="HC29" s="69"/>
      <c r="HD29" s="69"/>
      <c r="HE29" s="69"/>
      <c r="HF29" s="69"/>
      <c r="HG29" s="69"/>
      <c r="HH29" s="69"/>
      <c r="HI29" s="69"/>
      <c r="HJ29" s="69"/>
      <c r="HK29" s="69"/>
      <c r="HL29" s="69"/>
      <c r="HM29" s="69"/>
      <c r="HN29" s="69"/>
      <c r="HO29" s="69"/>
      <c r="HP29" s="69"/>
      <c r="HQ29" s="69"/>
      <c r="HR29" s="69"/>
      <c r="HS29" s="69"/>
      <c r="HT29" s="69"/>
      <c r="HU29" s="69"/>
      <c r="HV29" s="69"/>
      <c r="HW29" s="69"/>
      <c r="HX29" s="69"/>
      <c r="HY29" s="69"/>
      <c r="HZ29" s="69"/>
      <c r="IA29" s="69"/>
      <c r="IB29" s="69"/>
      <c r="IC29" s="69"/>
      <c r="ID29" s="69"/>
      <c r="IE29" s="69"/>
      <c r="IF29" s="69"/>
      <c r="IG29" s="69"/>
      <c r="IH29" s="69"/>
      <c r="II29" s="69"/>
      <c r="IJ29" s="69"/>
      <c r="IK29" s="69"/>
      <c r="IL29" s="69"/>
      <c r="IM29" s="69"/>
      <c r="IN29" s="69"/>
      <c r="IO29" s="69"/>
      <c r="IP29" s="69"/>
      <c r="IQ29" s="69"/>
      <c r="IR29" s="69"/>
      <c r="IS29" s="69"/>
      <c r="IT29" s="69"/>
      <c r="IU29" s="69"/>
      <c r="IV29" s="69"/>
    </row>
    <row r="30" spans="1:256" ht="18" customHeight="1">
      <c r="B30" s="12"/>
      <c r="C30" s="12"/>
      <c r="D30" s="12"/>
      <c r="E30" s="12"/>
      <c r="F30" s="70"/>
      <c r="G30" s="12"/>
      <c r="H30" s="68"/>
      <c r="I30" s="69"/>
      <c r="J30" s="69"/>
      <c r="K30" s="69"/>
      <c r="L30" s="69"/>
      <c r="M30" s="69"/>
      <c r="N30" s="69"/>
      <c r="O30" s="69"/>
      <c r="P30" s="69"/>
      <c r="Q30" s="69"/>
      <c r="R30" s="69"/>
      <c r="S30" s="69"/>
      <c r="T30" s="69"/>
      <c r="U30" s="69"/>
      <c r="V30" s="69"/>
      <c r="W30" s="69"/>
      <c r="X30" s="69"/>
      <c r="Y30" s="69"/>
      <c r="Z30" s="69"/>
      <c r="AA30" s="69"/>
      <c r="AB30" s="69"/>
      <c r="AC30" s="69"/>
      <c r="AD30" s="69"/>
      <c r="AE30" s="69"/>
      <c r="AF30" s="69"/>
      <c r="AG30" s="69"/>
      <c r="AH30" s="69"/>
      <c r="AI30" s="69"/>
      <c r="AJ30" s="69"/>
      <c r="AK30" s="69"/>
      <c r="AL30" s="69"/>
      <c r="AM30" s="69"/>
      <c r="AN30" s="69"/>
      <c r="AO30" s="69"/>
      <c r="AP30" s="69"/>
      <c r="AQ30" s="69"/>
      <c r="AR30" s="69"/>
      <c r="AS30" s="69"/>
      <c r="AT30" s="69"/>
      <c r="AU30" s="69"/>
      <c r="AV30" s="69"/>
      <c r="AW30" s="69"/>
      <c r="AX30" s="69"/>
      <c r="AY30" s="69"/>
      <c r="AZ30" s="69"/>
      <c r="BA30" s="69"/>
      <c r="BB30" s="69"/>
      <c r="BC30" s="69"/>
      <c r="BD30" s="69"/>
      <c r="BE30" s="69"/>
      <c r="BF30" s="69"/>
      <c r="BG30" s="69"/>
      <c r="BH30" s="69"/>
      <c r="BI30" s="69"/>
      <c r="BJ30" s="69"/>
      <c r="BK30" s="69"/>
      <c r="BL30" s="69"/>
      <c r="BM30" s="69"/>
      <c r="BN30" s="69"/>
      <c r="BO30" s="69"/>
      <c r="BP30" s="69"/>
      <c r="BQ30" s="69"/>
      <c r="BR30" s="69"/>
      <c r="BS30" s="69"/>
      <c r="BT30" s="69"/>
      <c r="BU30" s="69"/>
      <c r="BV30" s="69"/>
      <c r="BW30" s="69"/>
      <c r="BX30" s="69"/>
      <c r="BY30" s="69"/>
      <c r="BZ30" s="69"/>
      <c r="CA30" s="69"/>
      <c r="CB30" s="69"/>
      <c r="CC30" s="69"/>
      <c r="CD30" s="69"/>
      <c r="CE30" s="69"/>
      <c r="CF30" s="69"/>
      <c r="CG30" s="69"/>
      <c r="CH30" s="69"/>
      <c r="CI30" s="69"/>
      <c r="CJ30" s="69"/>
      <c r="CK30" s="69"/>
      <c r="CL30" s="69"/>
      <c r="CM30" s="69"/>
      <c r="CN30" s="69"/>
      <c r="CO30" s="69"/>
      <c r="CP30" s="69"/>
      <c r="CQ30" s="69"/>
      <c r="CR30" s="69"/>
      <c r="CS30" s="69"/>
      <c r="CT30" s="69"/>
      <c r="CU30" s="69"/>
      <c r="CV30" s="69"/>
      <c r="CW30" s="69"/>
      <c r="CX30" s="69"/>
      <c r="CY30" s="69"/>
      <c r="CZ30" s="69"/>
      <c r="DA30" s="69"/>
      <c r="DB30" s="69"/>
      <c r="DC30" s="69"/>
      <c r="DD30" s="69"/>
      <c r="DE30" s="69"/>
      <c r="DF30" s="69"/>
      <c r="DG30" s="69"/>
      <c r="DH30" s="69"/>
      <c r="DI30" s="69"/>
      <c r="DJ30" s="69"/>
      <c r="DK30" s="69"/>
      <c r="DL30" s="69"/>
      <c r="DM30" s="69"/>
      <c r="DN30" s="69"/>
      <c r="DO30" s="69"/>
      <c r="DP30" s="69"/>
      <c r="DQ30" s="69"/>
      <c r="DR30" s="69"/>
      <c r="DS30" s="69"/>
      <c r="DT30" s="69"/>
      <c r="DU30" s="69"/>
      <c r="DV30" s="69"/>
      <c r="DW30" s="69"/>
      <c r="DX30" s="69"/>
      <c r="DY30" s="69"/>
      <c r="DZ30" s="69"/>
      <c r="EA30" s="69"/>
      <c r="EB30" s="69"/>
      <c r="EC30" s="69"/>
      <c r="ED30" s="69"/>
      <c r="EE30" s="69"/>
      <c r="EF30" s="69"/>
      <c r="EG30" s="69"/>
      <c r="EH30" s="69"/>
      <c r="EI30" s="69"/>
      <c r="EJ30" s="69"/>
      <c r="EK30" s="69"/>
      <c r="EL30" s="69"/>
      <c r="EM30" s="69"/>
      <c r="EN30" s="69"/>
      <c r="EO30" s="69"/>
      <c r="EP30" s="69"/>
      <c r="EQ30" s="69"/>
      <c r="ER30" s="69"/>
      <c r="ES30" s="69"/>
      <c r="ET30" s="69"/>
      <c r="EU30" s="69"/>
      <c r="EV30" s="69"/>
      <c r="EW30" s="69"/>
      <c r="EX30" s="69"/>
      <c r="EY30" s="69"/>
      <c r="EZ30" s="69"/>
      <c r="FA30" s="69"/>
      <c r="FB30" s="69"/>
      <c r="FC30" s="69"/>
      <c r="FD30" s="69"/>
      <c r="FE30" s="69"/>
      <c r="FF30" s="69"/>
      <c r="FG30" s="69"/>
      <c r="FH30" s="69"/>
      <c r="FI30" s="69"/>
      <c r="FJ30" s="69"/>
      <c r="FK30" s="69"/>
      <c r="FL30" s="69"/>
      <c r="FM30" s="69"/>
      <c r="FN30" s="69"/>
      <c r="FO30" s="69"/>
      <c r="FP30" s="69"/>
      <c r="FQ30" s="69"/>
      <c r="FR30" s="69"/>
      <c r="FS30" s="69"/>
      <c r="FT30" s="69"/>
      <c r="FU30" s="69"/>
      <c r="FV30" s="69"/>
      <c r="FW30" s="69"/>
      <c r="FX30" s="69"/>
      <c r="FY30" s="69"/>
      <c r="FZ30" s="69"/>
      <c r="GA30" s="69"/>
      <c r="GB30" s="69"/>
      <c r="GC30" s="69"/>
      <c r="GD30" s="69"/>
      <c r="GE30" s="69"/>
      <c r="GF30" s="69"/>
      <c r="GG30" s="69"/>
      <c r="GH30" s="69"/>
      <c r="GI30" s="69"/>
      <c r="GJ30" s="69"/>
      <c r="GK30" s="69"/>
      <c r="GL30" s="69"/>
      <c r="GM30" s="69"/>
      <c r="GN30" s="69"/>
      <c r="GO30" s="69"/>
      <c r="GP30" s="69"/>
      <c r="GQ30" s="69"/>
      <c r="GR30" s="69"/>
      <c r="GS30" s="69"/>
      <c r="GT30" s="69"/>
      <c r="GU30" s="69"/>
      <c r="GV30" s="69"/>
      <c r="GW30" s="69"/>
      <c r="GX30" s="69"/>
      <c r="GY30" s="69"/>
      <c r="GZ30" s="69"/>
      <c r="HA30" s="69"/>
      <c r="HB30" s="69"/>
      <c r="HC30" s="69"/>
      <c r="HD30" s="69"/>
      <c r="HE30" s="69"/>
      <c r="HF30" s="69"/>
      <c r="HG30" s="69"/>
      <c r="HH30" s="69"/>
      <c r="HI30" s="69"/>
      <c r="HJ30" s="69"/>
      <c r="HK30" s="69"/>
      <c r="HL30" s="69"/>
      <c r="HM30" s="69"/>
      <c r="HN30" s="69"/>
      <c r="HO30" s="69"/>
      <c r="HP30" s="69"/>
      <c r="HQ30" s="69"/>
      <c r="HR30" s="69"/>
      <c r="HS30" s="69"/>
      <c r="HT30" s="69"/>
      <c r="HU30" s="69"/>
      <c r="HV30" s="69"/>
      <c r="HW30" s="69"/>
      <c r="HX30" s="69"/>
      <c r="HY30" s="69"/>
      <c r="HZ30" s="69"/>
      <c r="IA30" s="69"/>
      <c r="IB30" s="69"/>
      <c r="IC30" s="69"/>
      <c r="ID30" s="69"/>
      <c r="IE30" s="69"/>
      <c r="IF30" s="69"/>
      <c r="IG30" s="69"/>
      <c r="IH30" s="69"/>
      <c r="II30" s="69"/>
      <c r="IJ30" s="69"/>
      <c r="IK30" s="69"/>
      <c r="IL30" s="69"/>
      <c r="IM30" s="69"/>
      <c r="IN30" s="69"/>
      <c r="IO30" s="69"/>
      <c r="IP30" s="69"/>
      <c r="IQ30" s="69"/>
      <c r="IR30" s="69"/>
      <c r="IS30" s="69"/>
      <c r="IT30" s="69"/>
      <c r="IU30" s="69"/>
      <c r="IV30" s="69"/>
    </row>
    <row r="31" spans="1:256" ht="18" customHeight="1">
      <c r="A31" s="75" t="s">
        <v>135</v>
      </c>
      <c r="B31" s="12"/>
      <c r="C31" s="12"/>
      <c r="D31" s="12"/>
      <c r="E31" s="12"/>
      <c r="F31" s="70"/>
      <c r="G31" s="12"/>
      <c r="H31" s="68"/>
      <c r="I31" s="69"/>
      <c r="J31" s="69"/>
      <c r="K31" s="69"/>
      <c r="L31" s="69"/>
      <c r="M31" s="69"/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69"/>
      <c r="AB31" s="69"/>
      <c r="AC31" s="69"/>
      <c r="AD31" s="69"/>
      <c r="AE31" s="69"/>
      <c r="AF31" s="69"/>
      <c r="AG31" s="69"/>
      <c r="AH31" s="69"/>
      <c r="AI31" s="69"/>
      <c r="AJ31" s="69"/>
      <c r="AK31" s="69"/>
      <c r="AL31" s="69"/>
      <c r="AM31" s="69"/>
      <c r="AN31" s="69"/>
      <c r="AO31" s="69"/>
      <c r="AP31" s="69"/>
      <c r="AQ31" s="69"/>
      <c r="AR31" s="69"/>
      <c r="AS31" s="69"/>
      <c r="AT31" s="69"/>
      <c r="AU31" s="69"/>
      <c r="AV31" s="69"/>
      <c r="AW31" s="69"/>
      <c r="AX31" s="69"/>
      <c r="AY31" s="69"/>
      <c r="AZ31" s="69"/>
      <c r="BA31" s="69"/>
      <c r="BB31" s="69"/>
      <c r="BC31" s="69"/>
      <c r="BD31" s="69"/>
      <c r="BE31" s="69"/>
      <c r="BF31" s="69"/>
      <c r="BG31" s="69"/>
      <c r="BH31" s="69"/>
      <c r="BI31" s="69"/>
      <c r="BJ31" s="69"/>
      <c r="BK31" s="69"/>
      <c r="BL31" s="69"/>
      <c r="BM31" s="69"/>
      <c r="BN31" s="69"/>
      <c r="BO31" s="69"/>
      <c r="BP31" s="69"/>
      <c r="BQ31" s="69"/>
      <c r="BR31" s="69"/>
      <c r="BS31" s="69"/>
      <c r="BT31" s="69"/>
      <c r="BU31" s="69"/>
      <c r="BV31" s="69"/>
      <c r="BW31" s="69"/>
      <c r="BX31" s="69"/>
      <c r="BY31" s="69"/>
      <c r="BZ31" s="69"/>
      <c r="CA31" s="69"/>
      <c r="CB31" s="69"/>
      <c r="CC31" s="69"/>
      <c r="CD31" s="69"/>
      <c r="CE31" s="69"/>
      <c r="CF31" s="69"/>
      <c r="CG31" s="69"/>
      <c r="CH31" s="69"/>
      <c r="CI31" s="69"/>
      <c r="CJ31" s="69"/>
      <c r="CK31" s="69"/>
      <c r="CL31" s="69"/>
      <c r="CM31" s="69"/>
      <c r="CN31" s="69"/>
      <c r="CO31" s="69"/>
      <c r="CP31" s="69"/>
      <c r="CQ31" s="69"/>
      <c r="CR31" s="69"/>
      <c r="CS31" s="69"/>
      <c r="CT31" s="69"/>
      <c r="CU31" s="69"/>
      <c r="CV31" s="69"/>
      <c r="CW31" s="69"/>
      <c r="CX31" s="69"/>
      <c r="CY31" s="69"/>
      <c r="CZ31" s="69"/>
      <c r="DA31" s="69"/>
      <c r="DB31" s="69"/>
      <c r="DC31" s="69"/>
      <c r="DD31" s="69"/>
      <c r="DE31" s="69"/>
      <c r="DF31" s="69"/>
      <c r="DG31" s="69"/>
      <c r="DH31" s="69"/>
      <c r="DI31" s="69"/>
      <c r="DJ31" s="69"/>
      <c r="DK31" s="69"/>
      <c r="DL31" s="69"/>
      <c r="DM31" s="69"/>
      <c r="DN31" s="69"/>
      <c r="DO31" s="69"/>
      <c r="DP31" s="69"/>
      <c r="DQ31" s="69"/>
      <c r="DR31" s="69"/>
      <c r="DS31" s="69"/>
      <c r="DT31" s="69"/>
      <c r="DU31" s="69"/>
      <c r="DV31" s="69"/>
      <c r="DW31" s="69"/>
      <c r="DX31" s="69"/>
      <c r="DY31" s="69"/>
      <c r="DZ31" s="69"/>
      <c r="EA31" s="69"/>
      <c r="EB31" s="69"/>
      <c r="EC31" s="69"/>
      <c r="ED31" s="69"/>
      <c r="EE31" s="69"/>
      <c r="EF31" s="69"/>
      <c r="EG31" s="69"/>
      <c r="EH31" s="69"/>
      <c r="EI31" s="69"/>
      <c r="EJ31" s="69"/>
      <c r="EK31" s="69"/>
      <c r="EL31" s="69"/>
      <c r="EM31" s="69"/>
      <c r="EN31" s="69"/>
      <c r="EO31" s="69"/>
      <c r="EP31" s="69"/>
      <c r="EQ31" s="69"/>
      <c r="ER31" s="69"/>
      <c r="ES31" s="69"/>
      <c r="ET31" s="69"/>
      <c r="EU31" s="69"/>
      <c r="EV31" s="69"/>
      <c r="EW31" s="69"/>
      <c r="EX31" s="69"/>
      <c r="EY31" s="69"/>
      <c r="EZ31" s="69"/>
      <c r="FA31" s="69"/>
      <c r="FB31" s="69"/>
      <c r="FC31" s="69"/>
      <c r="FD31" s="69"/>
      <c r="FE31" s="69"/>
      <c r="FF31" s="69"/>
      <c r="FG31" s="69"/>
      <c r="FH31" s="69"/>
      <c r="FI31" s="69"/>
      <c r="FJ31" s="69"/>
      <c r="FK31" s="69"/>
      <c r="FL31" s="69"/>
      <c r="FM31" s="69"/>
      <c r="FN31" s="69"/>
      <c r="FO31" s="69"/>
      <c r="FP31" s="69"/>
      <c r="FQ31" s="69"/>
      <c r="FR31" s="69"/>
      <c r="FS31" s="69"/>
      <c r="FT31" s="69"/>
      <c r="FU31" s="69"/>
      <c r="FV31" s="69"/>
      <c r="FW31" s="69"/>
      <c r="FX31" s="69"/>
      <c r="FY31" s="69"/>
      <c r="FZ31" s="69"/>
      <c r="GA31" s="69"/>
      <c r="GB31" s="69"/>
      <c r="GC31" s="69"/>
      <c r="GD31" s="69"/>
      <c r="GE31" s="69"/>
      <c r="GF31" s="69"/>
      <c r="GG31" s="69"/>
      <c r="GH31" s="69"/>
      <c r="GI31" s="69"/>
      <c r="GJ31" s="69"/>
      <c r="GK31" s="69"/>
      <c r="GL31" s="69"/>
      <c r="GM31" s="69"/>
      <c r="GN31" s="69"/>
      <c r="GO31" s="69"/>
      <c r="GP31" s="69"/>
      <c r="GQ31" s="69"/>
      <c r="GR31" s="69"/>
      <c r="GS31" s="69"/>
      <c r="GT31" s="69"/>
      <c r="GU31" s="69"/>
      <c r="GV31" s="69"/>
      <c r="GW31" s="69"/>
      <c r="GX31" s="69"/>
      <c r="GY31" s="69"/>
      <c r="GZ31" s="69"/>
      <c r="HA31" s="69"/>
      <c r="HB31" s="69"/>
      <c r="HC31" s="69"/>
      <c r="HD31" s="69"/>
      <c r="HE31" s="69"/>
      <c r="HF31" s="69"/>
      <c r="HG31" s="69"/>
      <c r="HH31" s="69"/>
      <c r="HI31" s="69"/>
      <c r="HJ31" s="69"/>
      <c r="HK31" s="69"/>
      <c r="HL31" s="69"/>
      <c r="HM31" s="69"/>
      <c r="HN31" s="69"/>
      <c r="HO31" s="69"/>
      <c r="HP31" s="69"/>
      <c r="HQ31" s="69"/>
      <c r="HR31" s="69"/>
      <c r="HS31" s="69"/>
      <c r="HT31" s="69"/>
      <c r="HU31" s="69"/>
      <c r="HV31" s="69"/>
      <c r="HW31" s="69"/>
      <c r="HX31" s="69"/>
      <c r="HY31" s="69"/>
      <c r="HZ31" s="69"/>
      <c r="IA31" s="69"/>
      <c r="IB31" s="69"/>
      <c r="IC31" s="69"/>
      <c r="ID31" s="69"/>
      <c r="IE31" s="69"/>
      <c r="IF31" s="69"/>
      <c r="IG31" s="69"/>
      <c r="IH31" s="69"/>
      <c r="II31" s="69"/>
      <c r="IJ31" s="69"/>
      <c r="IK31" s="69"/>
      <c r="IL31" s="69"/>
      <c r="IM31" s="69"/>
      <c r="IN31" s="69"/>
      <c r="IO31" s="69"/>
      <c r="IP31" s="69"/>
      <c r="IQ31" s="69"/>
      <c r="IR31" s="69"/>
      <c r="IS31" s="69"/>
      <c r="IT31" s="69"/>
      <c r="IU31" s="69"/>
      <c r="IV31" s="69"/>
    </row>
    <row r="32" spans="1:256" ht="18" customHeight="1">
      <c r="A32" s="12" t="s">
        <v>136</v>
      </c>
      <c r="F32" s="70">
        <f>4653*1.21</f>
        <v>5630.13</v>
      </c>
    </row>
    <row r="33" spans="1:7" ht="18" customHeight="1">
      <c r="A33" s="12" t="s">
        <v>137</v>
      </c>
      <c r="F33" s="70">
        <v>160000</v>
      </c>
      <c r="G33" s="11" t="s">
        <v>138</v>
      </c>
    </row>
    <row r="34" spans="1:7" ht="18" customHeight="1">
      <c r="A34" s="12" t="s">
        <v>139</v>
      </c>
      <c r="F34" s="70">
        <v>2022118</v>
      </c>
    </row>
    <row r="35" spans="1:7" ht="18" customHeight="1">
      <c r="A35" s="12" t="s">
        <v>140</v>
      </c>
      <c r="F35" s="70">
        <v>250000</v>
      </c>
      <c r="G35" s="11" t="s">
        <v>141</v>
      </c>
    </row>
    <row r="36" spans="1:7" ht="18" customHeight="1">
      <c r="A36" s="12" t="s">
        <v>142</v>
      </c>
      <c r="F36" s="70">
        <v>400</v>
      </c>
    </row>
    <row r="37" spans="1:7" ht="18" customHeight="1">
      <c r="A37" s="12" t="s">
        <v>143</v>
      </c>
      <c r="F37" s="70">
        <v>1620</v>
      </c>
    </row>
    <row r="38" spans="1:7" ht="18" customHeight="1">
      <c r="A38" s="12" t="s">
        <v>144</v>
      </c>
      <c r="F38" s="70">
        <v>1620</v>
      </c>
    </row>
    <row r="39" spans="1:7" ht="18" customHeight="1">
      <c r="A39" s="12" t="s">
        <v>145</v>
      </c>
      <c r="F39" s="70">
        <v>1620</v>
      </c>
    </row>
    <row r="40" spans="1:7" ht="18" customHeight="1">
      <c r="A40" s="12" t="s">
        <v>146</v>
      </c>
      <c r="F40" s="70">
        <f>3*6000+300+250</f>
        <v>18550</v>
      </c>
    </row>
    <row r="41" spans="1:7" ht="18" customHeight="1">
      <c r="A41" s="12" t="s">
        <v>147</v>
      </c>
      <c r="F41" s="70">
        <v>5000</v>
      </c>
    </row>
    <row r="42" spans="1:7" ht="18" customHeight="1">
      <c r="F42" s="74">
        <f>SUM(F32:F41)</f>
        <v>2466558.13</v>
      </c>
    </row>
    <row r="43" spans="1:7" ht="18" customHeight="1">
      <c r="F43" s="70"/>
    </row>
    <row r="44" spans="1:7" ht="18" customHeight="1">
      <c r="F44" s="70"/>
    </row>
    <row r="45" spans="1:7" ht="18" customHeight="1">
      <c r="F45" s="70"/>
    </row>
    <row r="46" spans="1:7" ht="18" customHeight="1">
      <c r="F46" s="70"/>
    </row>
    <row r="47" spans="1:7" ht="18" customHeight="1">
      <c r="F47" s="70"/>
    </row>
    <row r="48" spans="1:7" ht="18" customHeight="1">
      <c r="F48" s="70"/>
    </row>
    <row r="49" spans="1:256" ht="18" customHeight="1">
      <c r="F49" s="70"/>
    </row>
    <row r="50" spans="1:256" ht="18" customHeight="1">
      <c r="F50" s="70"/>
    </row>
    <row r="51" spans="1:256" ht="18" customHeight="1">
      <c r="F51" s="70"/>
    </row>
    <row r="52" spans="1:256" ht="24.9" customHeight="1">
      <c r="A52" s="66"/>
      <c r="B52" s="67"/>
      <c r="C52" s="67"/>
      <c r="D52" s="67"/>
      <c r="E52" s="67"/>
      <c r="F52" s="70"/>
      <c r="G52" s="67"/>
      <c r="H52" s="68"/>
      <c r="I52" s="69"/>
      <c r="J52" s="69"/>
      <c r="K52" s="69"/>
      <c r="L52" s="69"/>
      <c r="M52" s="69"/>
      <c r="N52" s="69"/>
      <c r="O52" s="69"/>
      <c r="P52" s="69"/>
      <c r="Q52" s="69"/>
      <c r="R52" s="69"/>
      <c r="S52" s="69"/>
      <c r="T52" s="69"/>
      <c r="U52" s="69"/>
      <c r="V52" s="69"/>
      <c r="W52" s="69"/>
      <c r="X52" s="69"/>
      <c r="Y52" s="69"/>
      <c r="Z52" s="69"/>
      <c r="AA52" s="69"/>
      <c r="AB52" s="69"/>
      <c r="AC52" s="69"/>
      <c r="AD52" s="69"/>
      <c r="AE52" s="69"/>
      <c r="AF52" s="69"/>
      <c r="AG52" s="69"/>
      <c r="AH52" s="69"/>
      <c r="AI52" s="69"/>
      <c r="AJ52" s="69"/>
      <c r="AK52" s="69"/>
      <c r="AL52" s="69"/>
      <c r="AM52" s="69"/>
      <c r="AN52" s="69"/>
      <c r="AO52" s="69"/>
      <c r="AP52" s="69"/>
      <c r="AQ52" s="69"/>
      <c r="AR52" s="69"/>
      <c r="AS52" s="69"/>
      <c r="AT52" s="69"/>
      <c r="AU52" s="69"/>
      <c r="AV52" s="69"/>
      <c r="AW52" s="69"/>
      <c r="AX52" s="69"/>
      <c r="AY52" s="69"/>
      <c r="AZ52" s="69"/>
      <c r="BA52" s="69"/>
      <c r="BB52" s="69"/>
      <c r="BC52" s="69"/>
      <c r="BD52" s="69"/>
      <c r="BE52" s="69"/>
      <c r="BF52" s="69"/>
      <c r="BG52" s="69"/>
      <c r="BH52" s="69"/>
      <c r="BI52" s="69"/>
      <c r="BJ52" s="69"/>
      <c r="BK52" s="69"/>
      <c r="BL52" s="69"/>
      <c r="BM52" s="69"/>
      <c r="BN52" s="69"/>
      <c r="BO52" s="69"/>
      <c r="BP52" s="69"/>
      <c r="BQ52" s="69"/>
      <c r="BR52" s="69"/>
      <c r="BS52" s="69"/>
      <c r="BT52" s="69"/>
      <c r="BU52" s="69"/>
      <c r="BV52" s="69"/>
      <c r="BW52" s="69"/>
      <c r="BX52" s="69"/>
      <c r="BY52" s="69"/>
      <c r="BZ52" s="69"/>
      <c r="CA52" s="69"/>
      <c r="CB52" s="69"/>
      <c r="CC52" s="69"/>
      <c r="CD52" s="69"/>
      <c r="CE52" s="69"/>
      <c r="CF52" s="69"/>
      <c r="CG52" s="69"/>
      <c r="CH52" s="69"/>
      <c r="CI52" s="69"/>
      <c r="CJ52" s="69"/>
      <c r="CK52" s="69"/>
      <c r="CL52" s="69"/>
      <c r="CM52" s="69"/>
      <c r="CN52" s="69"/>
      <c r="CO52" s="69"/>
      <c r="CP52" s="69"/>
      <c r="CQ52" s="69"/>
      <c r="CR52" s="69"/>
      <c r="CS52" s="69"/>
      <c r="CT52" s="69"/>
      <c r="CU52" s="69"/>
      <c r="CV52" s="69"/>
      <c r="CW52" s="69"/>
      <c r="CX52" s="69"/>
      <c r="CY52" s="69"/>
      <c r="CZ52" s="69"/>
      <c r="DA52" s="69"/>
      <c r="DB52" s="69"/>
      <c r="DC52" s="69"/>
      <c r="DD52" s="69"/>
      <c r="DE52" s="69"/>
      <c r="DF52" s="69"/>
      <c r="DG52" s="69"/>
      <c r="DH52" s="69"/>
      <c r="DI52" s="69"/>
      <c r="DJ52" s="69"/>
      <c r="DK52" s="69"/>
      <c r="DL52" s="69"/>
      <c r="DM52" s="69"/>
      <c r="DN52" s="69"/>
      <c r="DO52" s="69"/>
      <c r="DP52" s="69"/>
      <c r="DQ52" s="69"/>
      <c r="DR52" s="69"/>
      <c r="DS52" s="69"/>
      <c r="DT52" s="69"/>
      <c r="DU52" s="69"/>
      <c r="DV52" s="69"/>
      <c r="DW52" s="69"/>
      <c r="DX52" s="69"/>
      <c r="DY52" s="69"/>
      <c r="DZ52" s="69"/>
      <c r="EA52" s="69"/>
      <c r="EB52" s="69"/>
      <c r="EC52" s="69"/>
      <c r="ED52" s="69"/>
      <c r="EE52" s="69"/>
      <c r="EF52" s="69"/>
      <c r="EG52" s="69"/>
      <c r="EH52" s="69"/>
      <c r="EI52" s="69"/>
      <c r="EJ52" s="69"/>
      <c r="EK52" s="69"/>
      <c r="EL52" s="69"/>
      <c r="EM52" s="69"/>
      <c r="EN52" s="69"/>
      <c r="EO52" s="69"/>
      <c r="EP52" s="69"/>
      <c r="EQ52" s="69"/>
      <c r="ER52" s="69"/>
      <c r="ES52" s="69"/>
      <c r="ET52" s="69"/>
      <c r="EU52" s="69"/>
      <c r="EV52" s="69"/>
      <c r="EW52" s="69"/>
      <c r="EX52" s="69"/>
      <c r="EY52" s="69"/>
      <c r="EZ52" s="69"/>
      <c r="FA52" s="69"/>
      <c r="FB52" s="69"/>
      <c r="FC52" s="69"/>
      <c r="FD52" s="69"/>
      <c r="FE52" s="69"/>
      <c r="FF52" s="69"/>
      <c r="FG52" s="69"/>
      <c r="FH52" s="69"/>
      <c r="FI52" s="69"/>
      <c r="FJ52" s="69"/>
      <c r="FK52" s="69"/>
      <c r="FL52" s="69"/>
      <c r="FM52" s="69"/>
      <c r="FN52" s="69"/>
      <c r="FO52" s="69"/>
      <c r="FP52" s="69"/>
      <c r="FQ52" s="69"/>
      <c r="FR52" s="69"/>
      <c r="FS52" s="69"/>
      <c r="FT52" s="69"/>
      <c r="FU52" s="69"/>
      <c r="FV52" s="69"/>
      <c r="FW52" s="69"/>
      <c r="FX52" s="69"/>
      <c r="FY52" s="69"/>
      <c r="FZ52" s="69"/>
      <c r="GA52" s="69"/>
      <c r="GB52" s="69"/>
      <c r="GC52" s="69"/>
      <c r="GD52" s="69"/>
      <c r="GE52" s="69"/>
      <c r="GF52" s="69"/>
      <c r="GG52" s="69"/>
      <c r="GH52" s="69"/>
      <c r="GI52" s="69"/>
      <c r="GJ52" s="69"/>
      <c r="GK52" s="69"/>
      <c r="GL52" s="69"/>
      <c r="GM52" s="69"/>
      <c r="GN52" s="69"/>
      <c r="GO52" s="69"/>
      <c r="GP52" s="69"/>
      <c r="GQ52" s="69"/>
      <c r="GR52" s="69"/>
      <c r="GS52" s="69"/>
      <c r="GT52" s="69"/>
      <c r="GU52" s="69"/>
      <c r="GV52" s="69"/>
      <c r="GW52" s="69"/>
      <c r="GX52" s="69"/>
      <c r="GY52" s="69"/>
      <c r="GZ52" s="69"/>
      <c r="HA52" s="69"/>
      <c r="HB52" s="69"/>
      <c r="HC52" s="69"/>
      <c r="HD52" s="69"/>
      <c r="HE52" s="69"/>
      <c r="HF52" s="69"/>
      <c r="HG52" s="69"/>
      <c r="HH52" s="69"/>
      <c r="HI52" s="69"/>
      <c r="HJ52" s="69"/>
      <c r="HK52" s="69"/>
      <c r="HL52" s="69"/>
      <c r="HM52" s="69"/>
      <c r="HN52" s="69"/>
      <c r="HO52" s="69"/>
      <c r="HP52" s="69"/>
      <c r="HQ52" s="69"/>
      <c r="HR52" s="69"/>
      <c r="HS52" s="69"/>
      <c r="HT52" s="69"/>
      <c r="HU52" s="69"/>
      <c r="HV52" s="69"/>
      <c r="HW52" s="69"/>
      <c r="HX52" s="69"/>
      <c r="HY52" s="69"/>
      <c r="HZ52" s="69"/>
      <c r="IA52" s="69"/>
      <c r="IB52" s="69"/>
      <c r="IC52" s="69"/>
      <c r="ID52" s="69"/>
      <c r="IE52" s="69"/>
      <c r="IF52" s="69"/>
      <c r="IG52" s="69"/>
      <c r="IH52" s="69"/>
      <c r="II52" s="69"/>
      <c r="IJ52" s="69"/>
      <c r="IK52" s="69"/>
      <c r="IL52" s="69"/>
      <c r="IM52" s="69"/>
      <c r="IN52" s="69"/>
      <c r="IO52" s="69"/>
      <c r="IP52" s="69"/>
      <c r="IQ52" s="69"/>
      <c r="IR52" s="69"/>
      <c r="IS52" s="69"/>
      <c r="IT52" s="69"/>
      <c r="IU52" s="69"/>
      <c r="IV52" s="69"/>
    </row>
  </sheetData>
  <mergeCells count="1">
    <mergeCell ref="B3:E3"/>
  </mergeCells>
  <pageMargins left="0.70866141732283472" right="0.70866141732283472" top="0.78740157480314965" bottom="0.78740157480314965" header="0.31496062992125984" footer="0.31496062992125984"/>
  <pageSetup paperSize="9" orientation="landscape" horizontalDpi="4294967293" vertic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IV47"/>
  <sheetViews>
    <sheetView topLeftCell="A10" workbookViewId="0">
      <selection activeCell="A35" sqref="A35"/>
    </sheetView>
  </sheetViews>
  <sheetFormatPr defaultColWidth="9.109375" defaultRowHeight="24.9" customHeight="1"/>
  <cols>
    <col min="1" max="1" width="17.5546875" style="12" customWidth="1"/>
    <col min="2" max="2" width="14.44140625" style="11" customWidth="1"/>
    <col min="3" max="3" width="13.5546875" style="11" customWidth="1"/>
    <col min="4" max="4" width="13.88671875" style="11" customWidth="1"/>
    <col min="5" max="5" width="14.6640625" style="11" customWidth="1"/>
    <col min="6" max="6" width="16.33203125" style="11" customWidth="1"/>
    <col min="7" max="7" width="18.33203125" style="11" customWidth="1"/>
    <col min="8" max="8" width="19.88671875" style="42" customWidth="1"/>
    <col min="9" max="16384" width="9.109375" style="43"/>
  </cols>
  <sheetData>
    <row r="1" spans="1:255" ht="15.6">
      <c r="A1" s="10" t="s">
        <v>148</v>
      </c>
    </row>
    <row r="2" spans="1:255" ht="16.2" thickBot="1">
      <c r="A2" s="10"/>
    </row>
    <row r="3" spans="1:255" ht="15.6">
      <c r="B3" s="114" t="s">
        <v>27</v>
      </c>
      <c r="C3" s="115"/>
      <c r="D3" s="116"/>
      <c r="E3" s="13" t="s">
        <v>28</v>
      </c>
      <c r="F3" s="14" t="s">
        <v>29</v>
      </c>
      <c r="G3" s="43"/>
      <c r="H3" s="43"/>
    </row>
    <row r="4" spans="1:255" ht="16.2" thickBot="1">
      <c r="A4" s="15"/>
      <c r="B4" s="16" t="s">
        <v>30</v>
      </c>
      <c r="C4" s="17" t="s">
        <v>31</v>
      </c>
      <c r="D4" s="18" t="s">
        <v>33</v>
      </c>
      <c r="E4" s="19" t="s">
        <v>34</v>
      </c>
      <c r="F4" s="20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  <c r="AD4" s="44"/>
      <c r="AE4" s="44"/>
      <c r="AF4" s="44"/>
      <c r="AG4" s="44"/>
      <c r="AH4" s="44"/>
      <c r="AI4" s="44"/>
      <c r="AJ4" s="44"/>
      <c r="AK4" s="44"/>
      <c r="AL4" s="44"/>
      <c r="AM4" s="44"/>
      <c r="AN4" s="44"/>
      <c r="AO4" s="44"/>
      <c r="AP4" s="44"/>
      <c r="AQ4" s="44"/>
      <c r="AR4" s="44"/>
      <c r="AS4" s="44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  <c r="BF4" s="44"/>
      <c r="BG4" s="44"/>
      <c r="BH4" s="44"/>
      <c r="BI4" s="44"/>
      <c r="BJ4" s="44"/>
      <c r="BK4" s="44"/>
      <c r="BL4" s="44"/>
      <c r="BM4" s="44"/>
      <c r="BN4" s="44"/>
      <c r="BO4" s="44"/>
      <c r="BP4" s="44"/>
      <c r="BQ4" s="44"/>
      <c r="BR4" s="44"/>
      <c r="BS4" s="44"/>
      <c r="BT4" s="44"/>
      <c r="BU4" s="44"/>
      <c r="BV4" s="44"/>
      <c r="BW4" s="44"/>
      <c r="BX4" s="44"/>
      <c r="BY4" s="44"/>
      <c r="BZ4" s="44"/>
      <c r="CA4" s="44"/>
      <c r="CB4" s="44"/>
      <c r="CC4" s="44"/>
      <c r="CD4" s="44"/>
      <c r="CE4" s="44"/>
      <c r="CF4" s="44"/>
      <c r="CG4" s="44"/>
      <c r="CH4" s="44"/>
      <c r="CI4" s="44"/>
      <c r="CJ4" s="44"/>
      <c r="CK4" s="44"/>
      <c r="CL4" s="44"/>
      <c r="CM4" s="44"/>
      <c r="CN4" s="44"/>
      <c r="CO4" s="44"/>
      <c r="CP4" s="44"/>
      <c r="CQ4" s="44"/>
      <c r="CR4" s="44"/>
      <c r="CS4" s="44"/>
      <c r="CT4" s="44"/>
      <c r="CU4" s="44"/>
      <c r="CV4" s="44"/>
      <c r="CW4" s="44"/>
      <c r="CX4" s="44"/>
      <c r="CY4" s="44"/>
      <c r="CZ4" s="44"/>
      <c r="DA4" s="44"/>
      <c r="DB4" s="44"/>
      <c r="DC4" s="44"/>
      <c r="DD4" s="44"/>
      <c r="DE4" s="44"/>
      <c r="DF4" s="44"/>
      <c r="DG4" s="44"/>
      <c r="DH4" s="44"/>
      <c r="DI4" s="44"/>
      <c r="DJ4" s="44"/>
      <c r="DK4" s="44"/>
      <c r="DL4" s="44"/>
      <c r="DM4" s="44"/>
      <c r="DN4" s="44"/>
      <c r="DO4" s="44"/>
      <c r="DP4" s="44"/>
      <c r="DQ4" s="44"/>
      <c r="DR4" s="44"/>
      <c r="DS4" s="44"/>
      <c r="DT4" s="44"/>
      <c r="DU4" s="44"/>
      <c r="DV4" s="44"/>
      <c r="DW4" s="44"/>
      <c r="DX4" s="44"/>
      <c r="DY4" s="44"/>
      <c r="DZ4" s="44"/>
      <c r="EA4" s="44"/>
      <c r="EB4" s="44"/>
      <c r="EC4" s="44"/>
      <c r="ED4" s="44"/>
      <c r="EE4" s="44"/>
      <c r="EF4" s="44"/>
      <c r="EG4" s="44"/>
      <c r="EH4" s="44"/>
      <c r="EI4" s="44"/>
      <c r="EJ4" s="44"/>
      <c r="EK4" s="44"/>
      <c r="EL4" s="44"/>
      <c r="EM4" s="44"/>
      <c r="EN4" s="44"/>
      <c r="EO4" s="44"/>
      <c r="EP4" s="44"/>
      <c r="EQ4" s="44"/>
      <c r="ER4" s="44"/>
      <c r="ES4" s="44"/>
      <c r="ET4" s="44"/>
      <c r="EU4" s="44"/>
      <c r="EV4" s="44"/>
      <c r="EW4" s="44"/>
      <c r="EX4" s="44"/>
      <c r="EY4" s="44"/>
      <c r="EZ4" s="44"/>
      <c r="FA4" s="44"/>
      <c r="FB4" s="44"/>
      <c r="FC4" s="44"/>
      <c r="FD4" s="44"/>
      <c r="FE4" s="44"/>
      <c r="FF4" s="44"/>
      <c r="FG4" s="44"/>
      <c r="FH4" s="44"/>
      <c r="FI4" s="44"/>
      <c r="FJ4" s="44"/>
      <c r="FK4" s="44"/>
      <c r="FL4" s="44"/>
      <c r="FM4" s="44"/>
      <c r="FN4" s="44"/>
      <c r="FO4" s="44"/>
      <c r="FP4" s="44"/>
      <c r="FQ4" s="44"/>
      <c r="FR4" s="44"/>
      <c r="FS4" s="44"/>
      <c r="FT4" s="44"/>
      <c r="FU4" s="44"/>
      <c r="FV4" s="44"/>
      <c r="FW4" s="44"/>
      <c r="FX4" s="44"/>
      <c r="FY4" s="44"/>
      <c r="FZ4" s="44"/>
      <c r="GA4" s="44"/>
      <c r="GB4" s="44"/>
      <c r="GC4" s="44"/>
      <c r="GD4" s="44"/>
      <c r="GE4" s="44"/>
      <c r="GF4" s="44"/>
      <c r="GG4" s="44"/>
      <c r="GH4" s="44"/>
      <c r="GI4" s="44"/>
      <c r="GJ4" s="44"/>
      <c r="GK4" s="44"/>
      <c r="GL4" s="44"/>
      <c r="GM4" s="44"/>
      <c r="GN4" s="44"/>
      <c r="GO4" s="44"/>
      <c r="GP4" s="44"/>
      <c r="GQ4" s="44"/>
      <c r="GR4" s="44"/>
      <c r="GS4" s="44"/>
      <c r="GT4" s="44"/>
      <c r="GU4" s="44"/>
      <c r="GV4" s="44"/>
      <c r="GW4" s="44"/>
      <c r="GX4" s="44"/>
      <c r="GY4" s="44"/>
      <c r="GZ4" s="44"/>
      <c r="HA4" s="44"/>
      <c r="HB4" s="44"/>
      <c r="HC4" s="44"/>
      <c r="HD4" s="44"/>
      <c r="HE4" s="44"/>
      <c r="HF4" s="44"/>
      <c r="HG4" s="44"/>
      <c r="HH4" s="44"/>
      <c r="HI4" s="44"/>
      <c r="HJ4" s="44"/>
      <c r="HK4" s="44"/>
      <c r="HL4" s="44"/>
      <c r="HM4" s="44"/>
      <c r="HN4" s="44"/>
      <c r="HO4" s="44"/>
      <c r="HP4" s="44"/>
      <c r="HQ4" s="44"/>
      <c r="HR4" s="44"/>
      <c r="HS4" s="44"/>
      <c r="HT4" s="44"/>
      <c r="HU4" s="44"/>
      <c r="HV4" s="44"/>
      <c r="HW4" s="44"/>
      <c r="HX4" s="44"/>
      <c r="HY4" s="44"/>
      <c r="HZ4" s="44"/>
      <c r="IA4" s="44"/>
      <c r="IB4" s="44"/>
      <c r="IC4" s="44"/>
      <c r="ID4" s="44"/>
      <c r="IE4" s="44"/>
      <c r="IF4" s="44"/>
      <c r="IG4" s="44"/>
      <c r="IH4" s="44"/>
      <c r="II4" s="44"/>
      <c r="IJ4" s="44"/>
      <c r="IK4" s="44"/>
      <c r="IL4" s="44"/>
      <c r="IM4" s="44"/>
      <c r="IN4" s="44"/>
      <c r="IO4" s="44"/>
      <c r="IP4" s="44"/>
      <c r="IQ4" s="44"/>
      <c r="IR4" s="44"/>
      <c r="IS4" s="44"/>
      <c r="IT4" s="44"/>
      <c r="IU4" s="44"/>
    </row>
    <row r="5" spans="1:255" ht="15.6">
      <c r="A5" s="21" t="s">
        <v>35</v>
      </c>
      <c r="B5" s="22"/>
      <c r="C5" s="23"/>
      <c r="D5" s="25"/>
      <c r="E5" s="26"/>
      <c r="F5" s="27">
        <v>2453868.2799999998</v>
      </c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  <c r="AF5" s="45"/>
      <c r="AG5" s="45"/>
      <c r="AH5" s="45"/>
      <c r="AI5" s="45"/>
      <c r="AJ5" s="45"/>
      <c r="AK5" s="45"/>
      <c r="AL5" s="45"/>
      <c r="AM5" s="45"/>
      <c r="AN5" s="45"/>
      <c r="AO5" s="45"/>
      <c r="AP5" s="45"/>
      <c r="AQ5" s="45"/>
      <c r="AR5" s="45"/>
      <c r="AS5" s="45"/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  <c r="BF5" s="45"/>
      <c r="BG5" s="45"/>
      <c r="BH5" s="45"/>
      <c r="BI5" s="45"/>
      <c r="BJ5" s="45"/>
      <c r="BK5" s="45"/>
      <c r="BL5" s="45"/>
      <c r="BM5" s="45"/>
      <c r="BN5" s="45"/>
      <c r="BO5" s="45"/>
      <c r="BP5" s="45"/>
      <c r="BQ5" s="45"/>
      <c r="BR5" s="45"/>
      <c r="BS5" s="45"/>
      <c r="BT5" s="45"/>
      <c r="BU5" s="45"/>
      <c r="BV5" s="45"/>
      <c r="BW5" s="45"/>
      <c r="BX5" s="45"/>
      <c r="BY5" s="45"/>
      <c r="BZ5" s="45"/>
      <c r="CA5" s="45"/>
      <c r="CB5" s="45"/>
      <c r="CC5" s="45"/>
      <c r="CD5" s="45"/>
      <c r="CE5" s="45"/>
      <c r="CF5" s="45"/>
      <c r="CG5" s="45"/>
      <c r="CH5" s="45"/>
      <c r="CI5" s="45"/>
      <c r="CJ5" s="45"/>
      <c r="CK5" s="45"/>
      <c r="CL5" s="45"/>
      <c r="CM5" s="45"/>
      <c r="CN5" s="45"/>
      <c r="CO5" s="45"/>
      <c r="CP5" s="45"/>
      <c r="CQ5" s="45"/>
      <c r="CR5" s="45"/>
      <c r="CS5" s="45"/>
      <c r="CT5" s="45"/>
      <c r="CU5" s="45"/>
      <c r="CV5" s="45"/>
      <c r="CW5" s="45"/>
      <c r="CX5" s="45"/>
      <c r="CY5" s="45"/>
      <c r="CZ5" s="45"/>
      <c r="DA5" s="45"/>
      <c r="DB5" s="45"/>
      <c r="DC5" s="45"/>
      <c r="DD5" s="45"/>
      <c r="DE5" s="45"/>
      <c r="DF5" s="45"/>
      <c r="DG5" s="45"/>
      <c r="DH5" s="45"/>
      <c r="DI5" s="45"/>
      <c r="DJ5" s="45"/>
      <c r="DK5" s="45"/>
      <c r="DL5" s="45"/>
      <c r="DM5" s="45"/>
      <c r="DN5" s="45"/>
      <c r="DO5" s="45"/>
      <c r="DP5" s="45"/>
      <c r="DQ5" s="45"/>
      <c r="DR5" s="45"/>
      <c r="DS5" s="45"/>
      <c r="DT5" s="45"/>
      <c r="DU5" s="45"/>
      <c r="DV5" s="45"/>
      <c r="DW5" s="45"/>
      <c r="DX5" s="45"/>
      <c r="DY5" s="45"/>
      <c r="DZ5" s="45"/>
      <c r="EA5" s="45"/>
      <c r="EB5" s="45"/>
      <c r="EC5" s="45"/>
      <c r="ED5" s="45"/>
      <c r="EE5" s="45"/>
      <c r="EF5" s="45"/>
      <c r="EG5" s="45"/>
      <c r="EH5" s="45"/>
      <c r="EI5" s="45"/>
      <c r="EJ5" s="45"/>
      <c r="EK5" s="45"/>
      <c r="EL5" s="45"/>
      <c r="EM5" s="45"/>
      <c r="EN5" s="45"/>
      <c r="EO5" s="45"/>
      <c r="EP5" s="45"/>
      <c r="EQ5" s="45"/>
      <c r="ER5" s="45"/>
      <c r="ES5" s="45"/>
      <c r="ET5" s="45"/>
      <c r="EU5" s="45"/>
      <c r="EV5" s="45"/>
      <c r="EW5" s="45"/>
      <c r="EX5" s="45"/>
      <c r="EY5" s="45"/>
      <c r="EZ5" s="45"/>
      <c r="FA5" s="45"/>
      <c r="FB5" s="45"/>
      <c r="FC5" s="45"/>
      <c r="FD5" s="45"/>
      <c r="FE5" s="45"/>
      <c r="FF5" s="45"/>
      <c r="FG5" s="45"/>
      <c r="FH5" s="45"/>
      <c r="FI5" s="45"/>
      <c r="FJ5" s="45"/>
      <c r="FK5" s="45"/>
      <c r="FL5" s="45"/>
      <c r="FM5" s="45"/>
      <c r="FN5" s="45"/>
      <c r="FO5" s="45"/>
      <c r="FP5" s="45"/>
      <c r="FQ5" s="45"/>
      <c r="FR5" s="45"/>
      <c r="FS5" s="45"/>
      <c r="FT5" s="45"/>
      <c r="FU5" s="45"/>
      <c r="FV5" s="45"/>
      <c r="FW5" s="45"/>
      <c r="FX5" s="45"/>
      <c r="FY5" s="45"/>
      <c r="FZ5" s="45"/>
      <c r="GA5" s="45"/>
      <c r="GB5" s="45"/>
      <c r="GC5" s="45"/>
      <c r="GD5" s="45"/>
      <c r="GE5" s="45"/>
      <c r="GF5" s="45"/>
      <c r="GG5" s="45"/>
      <c r="GH5" s="45"/>
      <c r="GI5" s="45"/>
      <c r="GJ5" s="45"/>
      <c r="GK5" s="45"/>
      <c r="GL5" s="45"/>
      <c r="GM5" s="45"/>
      <c r="GN5" s="45"/>
      <c r="GO5" s="45"/>
      <c r="GP5" s="45"/>
      <c r="GQ5" s="45"/>
      <c r="GR5" s="45"/>
      <c r="GS5" s="45"/>
      <c r="GT5" s="45"/>
      <c r="GU5" s="45"/>
      <c r="GV5" s="45"/>
      <c r="GW5" s="45"/>
      <c r="GX5" s="45"/>
      <c r="GY5" s="45"/>
      <c r="GZ5" s="45"/>
      <c r="HA5" s="45"/>
      <c r="HB5" s="45"/>
      <c r="HC5" s="45"/>
      <c r="HD5" s="45"/>
      <c r="HE5" s="45"/>
      <c r="HF5" s="45"/>
      <c r="HG5" s="45"/>
      <c r="HH5" s="45"/>
      <c r="HI5" s="45"/>
      <c r="HJ5" s="45"/>
      <c r="HK5" s="45"/>
      <c r="HL5" s="45"/>
      <c r="HM5" s="45"/>
      <c r="HN5" s="45"/>
      <c r="HO5" s="45"/>
      <c r="HP5" s="45"/>
      <c r="HQ5" s="45"/>
      <c r="HR5" s="45"/>
      <c r="HS5" s="45"/>
      <c r="HT5" s="45"/>
      <c r="HU5" s="45"/>
      <c r="HV5" s="45"/>
      <c r="HW5" s="45"/>
      <c r="HX5" s="45"/>
      <c r="HY5" s="45"/>
      <c r="HZ5" s="45"/>
      <c r="IA5" s="45"/>
      <c r="IB5" s="45"/>
      <c r="IC5" s="45"/>
      <c r="ID5" s="45"/>
      <c r="IE5" s="45"/>
      <c r="IF5" s="45"/>
      <c r="IG5" s="45"/>
      <c r="IH5" s="45"/>
      <c r="II5" s="45"/>
      <c r="IJ5" s="45"/>
      <c r="IK5" s="45"/>
      <c r="IL5" s="45"/>
      <c r="IM5" s="45"/>
      <c r="IN5" s="45"/>
      <c r="IO5" s="45"/>
      <c r="IP5" s="45"/>
      <c r="IQ5" s="45"/>
      <c r="IR5" s="45"/>
      <c r="IS5" s="45"/>
      <c r="IT5" s="45"/>
      <c r="IU5" s="45"/>
    </row>
    <row r="6" spans="1:255" ht="15.6">
      <c r="A6" s="28">
        <v>42370</v>
      </c>
      <c r="B6" s="29">
        <v>51546</v>
      </c>
      <c r="C6" s="30">
        <v>675</v>
      </c>
      <c r="D6" s="32">
        <f>B6+C6</f>
        <v>52221</v>
      </c>
      <c r="E6" s="33">
        <f>F21</f>
        <v>50894</v>
      </c>
      <c r="F6" s="34">
        <f>F5+D6-E6</f>
        <v>2455195.2799999998</v>
      </c>
      <c r="G6" s="71"/>
      <c r="H6" s="43"/>
    </row>
    <row r="7" spans="1:255" ht="15.6">
      <c r="A7" s="28">
        <v>42401</v>
      </c>
      <c r="B7" s="29">
        <v>51546</v>
      </c>
      <c r="C7" s="30">
        <v>675</v>
      </c>
      <c r="D7" s="32">
        <f t="shared" ref="D7:D17" si="0">B7+C7</f>
        <v>52221</v>
      </c>
      <c r="E7" s="33">
        <f>F22+F23</f>
        <v>10086</v>
      </c>
      <c r="F7" s="34">
        <f t="shared" ref="F7:F17" si="1">F6+D7-E7</f>
        <v>2497330.2799999998</v>
      </c>
      <c r="G7" s="43"/>
      <c r="H7" s="43"/>
    </row>
    <row r="8" spans="1:255" ht="15.6">
      <c r="A8" s="28">
        <v>42430</v>
      </c>
      <c r="B8" s="29">
        <v>51546</v>
      </c>
      <c r="C8" s="30">
        <v>675</v>
      </c>
      <c r="D8" s="32">
        <f t="shared" si="0"/>
        <v>52221</v>
      </c>
      <c r="E8" s="33">
        <f>F24</f>
        <v>1620</v>
      </c>
      <c r="F8" s="34">
        <f t="shared" si="1"/>
        <v>2547931.2799999998</v>
      </c>
      <c r="G8" s="43"/>
      <c r="H8" s="43"/>
    </row>
    <row r="9" spans="1:255" ht="15.6">
      <c r="A9" s="28">
        <v>42461</v>
      </c>
      <c r="B9" s="29">
        <v>51546</v>
      </c>
      <c r="C9" s="30">
        <v>675</v>
      </c>
      <c r="D9" s="32">
        <f t="shared" si="0"/>
        <v>52221</v>
      </c>
      <c r="E9" s="33">
        <f>F25+F32</f>
        <v>56070</v>
      </c>
      <c r="F9" s="34">
        <f t="shared" si="1"/>
        <v>2544082.2799999998</v>
      </c>
      <c r="G9" s="43"/>
      <c r="H9" s="43"/>
    </row>
    <row r="10" spans="1:255" ht="15.6">
      <c r="A10" s="28">
        <v>42491</v>
      </c>
      <c r="B10" s="29">
        <v>51546</v>
      </c>
      <c r="C10" s="30">
        <v>675</v>
      </c>
      <c r="D10" s="32">
        <f t="shared" si="0"/>
        <v>52221</v>
      </c>
      <c r="E10" s="33"/>
      <c r="F10" s="34">
        <f t="shared" si="1"/>
        <v>2596303.2799999998</v>
      </c>
      <c r="G10" s="43"/>
      <c r="H10" s="43"/>
    </row>
    <row r="11" spans="1:255" ht="15.6">
      <c r="A11" s="28">
        <v>42522</v>
      </c>
      <c r="B11" s="29">
        <v>51546</v>
      </c>
      <c r="C11" s="30">
        <v>675</v>
      </c>
      <c r="D11" s="32">
        <f t="shared" si="0"/>
        <v>52221</v>
      </c>
      <c r="E11" s="33"/>
      <c r="F11" s="34">
        <f t="shared" si="1"/>
        <v>2648524.2799999998</v>
      </c>
      <c r="G11" s="43"/>
      <c r="H11" s="43"/>
    </row>
    <row r="12" spans="1:255" ht="15.6">
      <c r="A12" s="28">
        <v>42552</v>
      </c>
      <c r="B12" s="29">
        <v>51546</v>
      </c>
      <c r="C12" s="30">
        <v>675</v>
      </c>
      <c r="D12" s="32">
        <f t="shared" si="0"/>
        <v>52221</v>
      </c>
      <c r="E12" s="33">
        <f>F26</f>
        <v>1620</v>
      </c>
      <c r="F12" s="34">
        <f t="shared" si="1"/>
        <v>2699125.28</v>
      </c>
      <c r="G12" s="43"/>
      <c r="H12" s="43"/>
    </row>
    <row r="13" spans="1:255" ht="15.6">
      <c r="A13" s="28">
        <v>42583</v>
      </c>
      <c r="B13" s="29">
        <v>51546</v>
      </c>
      <c r="C13" s="30">
        <v>675</v>
      </c>
      <c r="D13" s="32">
        <f t="shared" si="0"/>
        <v>52221</v>
      </c>
      <c r="E13" s="33">
        <f>F31</f>
        <v>49975</v>
      </c>
      <c r="F13" s="34">
        <f t="shared" si="1"/>
        <v>2701371.28</v>
      </c>
      <c r="G13" s="43"/>
      <c r="H13" s="43"/>
    </row>
    <row r="14" spans="1:255" ht="15.6">
      <c r="A14" s="28">
        <v>42614</v>
      </c>
      <c r="B14" s="29">
        <v>51546</v>
      </c>
      <c r="C14" s="30">
        <v>675</v>
      </c>
      <c r="D14" s="32">
        <f t="shared" si="0"/>
        <v>52221</v>
      </c>
      <c r="E14" s="33"/>
      <c r="F14" s="34">
        <f t="shared" si="1"/>
        <v>2753592.28</v>
      </c>
      <c r="G14" s="43"/>
      <c r="H14" s="43"/>
    </row>
    <row r="15" spans="1:255" ht="15.6">
      <c r="A15" s="28">
        <v>42644</v>
      </c>
      <c r="B15" s="29">
        <v>51546</v>
      </c>
      <c r="C15" s="30">
        <v>675</v>
      </c>
      <c r="D15" s="32">
        <f t="shared" si="0"/>
        <v>52221</v>
      </c>
      <c r="E15" s="33">
        <f>F27+F30</f>
        <v>2103069</v>
      </c>
      <c r="F15" s="34">
        <f t="shared" si="1"/>
        <v>702744.2799999998</v>
      </c>
      <c r="G15" s="43"/>
      <c r="H15" s="43"/>
    </row>
    <row r="16" spans="1:255" ht="15.6">
      <c r="A16" s="28">
        <v>42675</v>
      </c>
      <c r="B16" s="29">
        <v>51546</v>
      </c>
      <c r="C16" s="30">
        <v>675</v>
      </c>
      <c r="D16" s="32">
        <f t="shared" si="0"/>
        <v>52221</v>
      </c>
      <c r="E16" s="33"/>
      <c r="F16" s="34">
        <f t="shared" si="1"/>
        <v>754965.2799999998</v>
      </c>
      <c r="G16" s="43"/>
      <c r="H16" s="43"/>
    </row>
    <row r="17" spans="1:256" ht="16.2" thickBot="1">
      <c r="A17" s="28">
        <v>42705</v>
      </c>
      <c r="B17" s="29">
        <v>51546</v>
      </c>
      <c r="C17" s="30">
        <v>675</v>
      </c>
      <c r="D17" s="32">
        <f t="shared" si="0"/>
        <v>52221</v>
      </c>
      <c r="E17" s="36">
        <f>F28+F29</f>
        <v>18250</v>
      </c>
      <c r="F17" s="34">
        <f t="shared" si="1"/>
        <v>788936.2799999998</v>
      </c>
      <c r="G17" s="43"/>
      <c r="H17" s="43"/>
    </row>
    <row r="18" spans="1:256" ht="15">
      <c r="A18" s="46" t="s">
        <v>33</v>
      </c>
      <c r="B18" s="47">
        <f>SUM(B6:B17)</f>
        <v>618552</v>
      </c>
      <c r="C18" s="47">
        <f>SUM(C6:C17)</f>
        <v>8100</v>
      </c>
      <c r="D18" s="47">
        <f>SUM(D6:D17)</f>
        <v>626652</v>
      </c>
      <c r="E18" s="47">
        <f>SUM(E6:E17)</f>
        <v>2291584</v>
      </c>
      <c r="F18" s="47"/>
      <c r="G18" s="48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  <c r="Z18" s="49"/>
      <c r="AA18" s="49"/>
      <c r="AB18" s="49"/>
      <c r="AC18" s="49"/>
      <c r="AD18" s="49"/>
      <c r="AE18" s="49"/>
      <c r="AF18" s="49"/>
      <c r="AG18" s="49"/>
      <c r="AH18" s="49"/>
      <c r="AI18" s="49"/>
      <c r="AJ18" s="49"/>
      <c r="AK18" s="49"/>
      <c r="AL18" s="49"/>
      <c r="AM18" s="49"/>
      <c r="AN18" s="49"/>
      <c r="AO18" s="49"/>
      <c r="AP18" s="49"/>
      <c r="AQ18" s="49"/>
      <c r="AR18" s="49"/>
      <c r="AS18" s="49"/>
      <c r="AT18" s="49"/>
      <c r="AU18" s="49"/>
      <c r="AV18" s="49"/>
      <c r="AW18" s="49"/>
      <c r="AX18" s="49"/>
      <c r="AY18" s="49"/>
      <c r="AZ18" s="49"/>
      <c r="BA18" s="49"/>
      <c r="BB18" s="49"/>
      <c r="BC18" s="49"/>
      <c r="BD18" s="49"/>
      <c r="BE18" s="49"/>
      <c r="BF18" s="49"/>
      <c r="BG18" s="49"/>
      <c r="BH18" s="49"/>
      <c r="BI18" s="49"/>
      <c r="BJ18" s="49"/>
      <c r="BK18" s="49"/>
      <c r="BL18" s="49"/>
      <c r="BM18" s="49"/>
      <c r="BN18" s="49"/>
      <c r="BO18" s="49"/>
      <c r="BP18" s="49"/>
      <c r="BQ18" s="49"/>
      <c r="BR18" s="49"/>
      <c r="BS18" s="49"/>
      <c r="BT18" s="49"/>
      <c r="BU18" s="49"/>
      <c r="BV18" s="49"/>
      <c r="BW18" s="49"/>
      <c r="BX18" s="49"/>
      <c r="BY18" s="49"/>
      <c r="BZ18" s="49"/>
      <c r="CA18" s="49"/>
      <c r="CB18" s="49"/>
      <c r="CC18" s="49"/>
      <c r="CD18" s="49"/>
      <c r="CE18" s="49"/>
      <c r="CF18" s="49"/>
      <c r="CG18" s="49"/>
      <c r="CH18" s="49"/>
      <c r="CI18" s="49"/>
      <c r="CJ18" s="49"/>
      <c r="CK18" s="49"/>
      <c r="CL18" s="49"/>
      <c r="CM18" s="49"/>
      <c r="CN18" s="49"/>
      <c r="CO18" s="49"/>
      <c r="CP18" s="49"/>
      <c r="CQ18" s="49"/>
      <c r="CR18" s="49"/>
      <c r="CS18" s="49"/>
      <c r="CT18" s="49"/>
      <c r="CU18" s="49"/>
      <c r="CV18" s="49"/>
      <c r="CW18" s="49"/>
      <c r="CX18" s="49"/>
      <c r="CY18" s="49"/>
      <c r="CZ18" s="49"/>
      <c r="DA18" s="49"/>
      <c r="DB18" s="49"/>
      <c r="DC18" s="49"/>
      <c r="DD18" s="49"/>
      <c r="DE18" s="49"/>
      <c r="DF18" s="49"/>
      <c r="DG18" s="49"/>
      <c r="DH18" s="49"/>
      <c r="DI18" s="49"/>
      <c r="DJ18" s="49"/>
      <c r="DK18" s="49"/>
      <c r="DL18" s="49"/>
      <c r="DM18" s="49"/>
      <c r="DN18" s="49"/>
      <c r="DO18" s="49"/>
      <c r="DP18" s="49"/>
      <c r="DQ18" s="49"/>
      <c r="DR18" s="49"/>
      <c r="DS18" s="49"/>
      <c r="DT18" s="49"/>
      <c r="DU18" s="49"/>
      <c r="DV18" s="49"/>
      <c r="DW18" s="49"/>
      <c r="DX18" s="49"/>
      <c r="DY18" s="49"/>
      <c r="DZ18" s="49"/>
      <c r="EA18" s="49"/>
      <c r="EB18" s="49"/>
      <c r="EC18" s="49"/>
      <c r="ED18" s="49"/>
      <c r="EE18" s="49"/>
      <c r="EF18" s="49"/>
      <c r="EG18" s="49"/>
      <c r="EH18" s="49"/>
      <c r="EI18" s="49"/>
      <c r="EJ18" s="49"/>
      <c r="EK18" s="49"/>
      <c r="EL18" s="49"/>
      <c r="EM18" s="49"/>
      <c r="EN18" s="49"/>
      <c r="EO18" s="49"/>
      <c r="EP18" s="49"/>
      <c r="EQ18" s="49"/>
      <c r="ER18" s="49"/>
      <c r="ES18" s="49"/>
      <c r="ET18" s="49"/>
      <c r="EU18" s="49"/>
      <c r="EV18" s="49"/>
      <c r="EW18" s="49"/>
      <c r="EX18" s="49"/>
      <c r="EY18" s="49"/>
      <c r="EZ18" s="49"/>
      <c r="FA18" s="49"/>
      <c r="FB18" s="49"/>
      <c r="FC18" s="49"/>
      <c r="FD18" s="49"/>
      <c r="FE18" s="49"/>
      <c r="FF18" s="49"/>
      <c r="FG18" s="49"/>
      <c r="FH18" s="49"/>
      <c r="FI18" s="49"/>
      <c r="FJ18" s="49"/>
      <c r="FK18" s="49"/>
      <c r="FL18" s="49"/>
      <c r="FM18" s="49"/>
      <c r="FN18" s="49"/>
      <c r="FO18" s="49"/>
      <c r="FP18" s="49"/>
      <c r="FQ18" s="49"/>
      <c r="FR18" s="49"/>
      <c r="FS18" s="49"/>
      <c r="FT18" s="49"/>
      <c r="FU18" s="49"/>
      <c r="FV18" s="49"/>
      <c r="FW18" s="49"/>
      <c r="FX18" s="49"/>
      <c r="FY18" s="49"/>
      <c r="FZ18" s="49"/>
      <c r="GA18" s="49"/>
      <c r="GB18" s="49"/>
      <c r="GC18" s="49"/>
      <c r="GD18" s="49"/>
      <c r="GE18" s="49"/>
      <c r="GF18" s="49"/>
      <c r="GG18" s="49"/>
      <c r="GH18" s="49"/>
      <c r="GI18" s="49"/>
      <c r="GJ18" s="49"/>
      <c r="GK18" s="49"/>
      <c r="GL18" s="49"/>
      <c r="GM18" s="49"/>
      <c r="GN18" s="49"/>
      <c r="GO18" s="49"/>
      <c r="GP18" s="49"/>
      <c r="GQ18" s="49"/>
      <c r="GR18" s="49"/>
      <c r="GS18" s="49"/>
      <c r="GT18" s="49"/>
      <c r="GU18" s="49"/>
      <c r="GV18" s="49"/>
      <c r="GW18" s="49"/>
      <c r="GX18" s="49"/>
      <c r="GY18" s="49"/>
      <c r="GZ18" s="49"/>
      <c r="HA18" s="49"/>
      <c r="HB18" s="49"/>
      <c r="HC18" s="49"/>
      <c r="HD18" s="49"/>
      <c r="HE18" s="49"/>
      <c r="HF18" s="49"/>
      <c r="HG18" s="49"/>
      <c r="HH18" s="49"/>
      <c r="HI18" s="49"/>
      <c r="HJ18" s="49"/>
      <c r="HK18" s="49"/>
      <c r="HL18" s="49"/>
      <c r="HM18" s="49"/>
      <c r="HN18" s="49"/>
      <c r="HO18" s="49"/>
      <c r="HP18" s="49"/>
      <c r="HQ18" s="49"/>
      <c r="HR18" s="49"/>
      <c r="HS18" s="49"/>
      <c r="HT18" s="49"/>
      <c r="HU18" s="49"/>
      <c r="HV18" s="49"/>
      <c r="HW18" s="49"/>
      <c r="HX18" s="49"/>
      <c r="HY18" s="49"/>
      <c r="HZ18" s="49"/>
      <c r="IA18" s="49"/>
      <c r="IB18" s="49"/>
      <c r="IC18" s="49"/>
      <c r="ID18" s="49"/>
      <c r="IE18" s="49"/>
      <c r="IF18" s="49"/>
      <c r="IG18" s="49"/>
      <c r="IH18" s="49"/>
      <c r="II18" s="49"/>
      <c r="IJ18" s="49"/>
      <c r="IK18" s="49"/>
      <c r="IL18" s="49"/>
      <c r="IM18" s="49"/>
      <c r="IN18" s="49"/>
      <c r="IO18" s="49"/>
      <c r="IP18" s="49"/>
      <c r="IQ18" s="49"/>
      <c r="IR18" s="49"/>
      <c r="IS18" s="49"/>
      <c r="IT18" s="49"/>
      <c r="IU18" s="49"/>
    </row>
    <row r="20" spans="1:256" ht="18" customHeight="1">
      <c r="A20" s="75"/>
      <c r="B20" s="67"/>
      <c r="C20" s="67"/>
      <c r="D20" s="67"/>
      <c r="E20" s="67"/>
      <c r="F20" s="67"/>
      <c r="G20" s="67"/>
      <c r="H20" s="68"/>
      <c r="I20" s="69"/>
      <c r="J20" s="69"/>
      <c r="K20" s="69"/>
      <c r="L20" s="69"/>
      <c r="M20" s="69"/>
      <c r="N20" s="69"/>
      <c r="O20" s="69"/>
      <c r="P20" s="69"/>
      <c r="Q20" s="69"/>
      <c r="R20" s="69"/>
      <c r="S20" s="69"/>
      <c r="T20" s="69"/>
      <c r="U20" s="69"/>
      <c r="V20" s="69"/>
      <c r="W20" s="69"/>
      <c r="X20" s="69"/>
      <c r="Y20" s="69"/>
      <c r="Z20" s="69"/>
      <c r="AA20" s="69"/>
      <c r="AB20" s="69"/>
      <c r="AC20" s="69"/>
      <c r="AD20" s="69"/>
      <c r="AE20" s="69"/>
      <c r="AF20" s="69"/>
      <c r="AG20" s="69"/>
      <c r="AH20" s="69"/>
      <c r="AI20" s="69"/>
      <c r="AJ20" s="69"/>
      <c r="AK20" s="69"/>
      <c r="AL20" s="69"/>
      <c r="AM20" s="69"/>
      <c r="AN20" s="69"/>
      <c r="AO20" s="69"/>
      <c r="AP20" s="69"/>
      <c r="AQ20" s="69"/>
      <c r="AR20" s="69"/>
      <c r="AS20" s="69"/>
      <c r="AT20" s="69"/>
      <c r="AU20" s="69"/>
      <c r="AV20" s="69"/>
      <c r="AW20" s="69"/>
      <c r="AX20" s="69"/>
      <c r="AY20" s="69"/>
      <c r="AZ20" s="69"/>
      <c r="BA20" s="69"/>
      <c r="BB20" s="69"/>
      <c r="BC20" s="69"/>
      <c r="BD20" s="69"/>
      <c r="BE20" s="69"/>
      <c r="BF20" s="69"/>
      <c r="BG20" s="69"/>
      <c r="BH20" s="69"/>
      <c r="BI20" s="69"/>
      <c r="BJ20" s="69"/>
      <c r="BK20" s="69"/>
      <c r="BL20" s="69"/>
      <c r="BM20" s="69"/>
      <c r="BN20" s="69"/>
      <c r="BO20" s="69"/>
      <c r="BP20" s="69"/>
      <c r="BQ20" s="69"/>
      <c r="BR20" s="69"/>
      <c r="BS20" s="69"/>
      <c r="BT20" s="69"/>
      <c r="BU20" s="69"/>
      <c r="BV20" s="69"/>
      <c r="BW20" s="69"/>
      <c r="BX20" s="69"/>
      <c r="BY20" s="69"/>
      <c r="BZ20" s="69"/>
      <c r="CA20" s="69"/>
      <c r="CB20" s="69"/>
      <c r="CC20" s="69"/>
      <c r="CD20" s="69"/>
      <c r="CE20" s="69"/>
      <c r="CF20" s="69"/>
      <c r="CG20" s="69"/>
      <c r="CH20" s="69"/>
      <c r="CI20" s="69"/>
      <c r="CJ20" s="69"/>
      <c r="CK20" s="69"/>
      <c r="CL20" s="69"/>
      <c r="CM20" s="69"/>
      <c r="CN20" s="69"/>
      <c r="CO20" s="69"/>
      <c r="CP20" s="69"/>
      <c r="CQ20" s="69"/>
      <c r="CR20" s="69"/>
      <c r="CS20" s="69"/>
      <c r="CT20" s="69"/>
      <c r="CU20" s="69"/>
      <c r="CV20" s="69"/>
      <c r="CW20" s="69"/>
      <c r="CX20" s="69"/>
      <c r="CY20" s="69"/>
      <c r="CZ20" s="69"/>
      <c r="DA20" s="69"/>
      <c r="DB20" s="69"/>
      <c r="DC20" s="69"/>
      <c r="DD20" s="69"/>
      <c r="DE20" s="69"/>
      <c r="DF20" s="69"/>
      <c r="DG20" s="69"/>
      <c r="DH20" s="69"/>
      <c r="DI20" s="69"/>
      <c r="DJ20" s="69"/>
      <c r="DK20" s="69"/>
      <c r="DL20" s="69"/>
      <c r="DM20" s="69"/>
      <c r="DN20" s="69"/>
      <c r="DO20" s="69"/>
      <c r="DP20" s="69"/>
      <c r="DQ20" s="69"/>
      <c r="DR20" s="69"/>
      <c r="DS20" s="69"/>
      <c r="DT20" s="69"/>
      <c r="DU20" s="69"/>
      <c r="DV20" s="69"/>
      <c r="DW20" s="69"/>
      <c r="DX20" s="69"/>
      <c r="DY20" s="69"/>
      <c r="DZ20" s="69"/>
      <c r="EA20" s="69"/>
      <c r="EB20" s="69"/>
      <c r="EC20" s="69"/>
      <c r="ED20" s="69"/>
      <c r="EE20" s="69"/>
      <c r="EF20" s="69"/>
      <c r="EG20" s="69"/>
      <c r="EH20" s="69"/>
      <c r="EI20" s="69"/>
      <c r="EJ20" s="69"/>
      <c r="EK20" s="69"/>
      <c r="EL20" s="69"/>
      <c r="EM20" s="69"/>
      <c r="EN20" s="69"/>
      <c r="EO20" s="69"/>
      <c r="EP20" s="69"/>
      <c r="EQ20" s="69"/>
      <c r="ER20" s="69"/>
      <c r="ES20" s="69"/>
      <c r="ET20" s="69"/>
      <c r="EU20" s="69"/>
      <c r="EV20" s="69"/>
      <c r="EW20" s="69"/>
      <c r="EX20" s="69"/>
      <c r="EY20" s="69"/>
      <c r="EZ20" s="69"/>
      <c r="FA20" s="69"/>
      <c r="FB20" s="69"/>
      <c r="FC20" s="69"/>
      <c r="FD20" s="69"/>
      <c r="FE20" s="69"/>
      <c r="FF20" s="69"/>
      <c r="FG20" s="69"/>
      <c r="FH20" s="69"/>
      <c r="FI20" s="69"/>
      <c r="FJ20" s="69"/>
      <c r="FK20" s="69"/>
      <c r="FL20" s="69"/>
      <c r="FM20" s="69"/>
      <c r="FN20" s="69"/>
      <c r="FO20" s="69"/>
      <c r="FP20" s="69"/>
      <c r="FQ20" s="69"/>
      <c r="FR20" s="69"/>
      <c r="FS20" s="69"/>
      <c r="FT20" s="69"/>
      <c r="FU20" s="69"/>
      <c r="FV20" s="69"/>
      <c r="FW20" s="69"/>
      <c r="FX20" s="69"/>
      <c r="FY20" s="69"/>
      <c r="FZ20" s="69"/>
      <c r="GA20" s="69"/>
      <c r="GB20" s="69"/>
      <c r="GC20" s="69"/>
      <c r="GD20" s="69"/>
      <c r="GE20" s="69"/>
      <c r="GF20" s="69"/>
      <c r="GG20" s="69"/>
      <c r="GH20" s="69"/>
      <c r="GI20" s="69"/>
      <c r="GJ20" s="69"/>
      <c r="GK20" s="69"/>
      <c r="GL20" s="69"/>
      <c r="GM20" s="69"/>
      <c r="GN20" s="69"/>
      <c r="GO20" s="69"/>
      <c r="GP20" s="69"/>
      <c r="GQ20" s="69"/>
      <c r="GR20" s="69"/>
      <c r="GS20" s="69"/>
      <c r="GT20" s="69"/>
      <c r="GU20" s="69"/>
      <c r="GV20" s="69"/>
      <c r="GW20" s="69"/>
      <c r="GX20" s="69"/>
      <c r="GY20" s="69"/>
      <c r="GZ20" s="69"/>
      <c r="HA20" s="69"/>
      <c r="HB20" s="69"/>
      <c r="HC20" s="69"/>
      <c r="HD20" s="69"/>
      <c r="HE20" s="69"/>
      <c r="HF20" s="69"/>
      <c r="HG20" s="69"/>
      <c r="HH20" s="69"/>
      <c r="HI20" s="69"/>
      <c r="HJ20" s="69"/>
      <c r="HK20" s="69"/>
      <c r="HL20" s="69"/>
      <c r="HM20" s="69"/>
      <c r="HN20" s="69"/>
      <c r="HO20" s="69"/>
      <c r="HP20" s="69"/>
      <c r="HQ20" s="69"/>
      <c r="HR20" s="69"/>
      <c r="HS20" s="69"/>
      <c r="HT20" s="69"/>
      <c r="HU20" s="69"/>
      <c r="HV20" s="69"/>
      <c r="HW20" s="69"/>
      <c r="HX20" s="69"/>
      <c r="HY20" s="69"/>
      <c r="HZ20" s="69"/>
      <c r="IA20" s="69"/>
      <c r="IB20" s="69"/>
      <c r="IC20" s="69"/>
      <c r="ID20" s="69"/>
      <c r="IE20" s="69"/>
      <c r="IF20" s="69"/>
      <c r="IG20" s="69"/>
      <c r="IH20" s="69"/>
      <c r="II20" s="69"/>
      <c r="IJ20" s="69"/>
      <c r="IK20" s="69"/>
      <c r="IL20" s="69"/>
      <c r="IM20" s="69"/>
      <c r="IN20" s="69"/>
      <c r="IO20" s="69"/>
      <c r="IP20" s="69"/>
      <c r="IQ20" s="69"/>
      <c r="IR20" s="69"/>
      <c r="IS20" s="69"/>
      <c r="IT20" s="69"/>
      <c r="IU20" s="69"/>
      <c r="IV20" s="69"/>
    </row>
    <row r="21" spans="1:256" ht="18" customHeight="1">
      <c r="A21" s="12" t="s">
        <v>149</v>
      </c>
      <c r="B21" s="67"/>
      <c r="C21" s="67"/>
      <c r="D21" s="67"/>
      <c r="E21" s="67"/>
      <c r="F21" s="70">
        <v>50894</v>
      </c>
      <c r="G21" s="67"/>
      <c r="H21" s="68"/>
      <c r="I21" s="69"/>
      <c r="J21" s="69"/>
      <c r="K21" s="69"/>
      <c r="L21" s="69"/>
      <c r="M21" s="69"/>
      <c r="N21" s="69"/>
      <c r="O21" s="69"/>
      <c r="P21" s="69"/>
      <c r="Q21" s="69"/>
      <c r="R21" s="69"/>
      <c r="S21" s="69"/>
      <c r="T21" s="69"/>
      <c r="U21" s="69"/>
      <c r="V21" s="69"/>
      <c r="W21" s="69"/>
      <c r="X21" s="69"/>
      <c r="Y21" s="69"/>
      <c r="Z21" s="69"/>
      <c r="AA21" s="69"/>
      <c r="AB21" s="69"/>
      <c r="AC21" s="69"/>
      <c r="AD21" s="69"/>
      <c r="AE21" s="69"/>
      <c r="AF21" s="69"/>
      <c r="AG21" s="69"/>
      <c r="AH21" s="69"/>
      <c r="AI21" s="69"/>
      <c r="AJ21" s="69"/>
      <c r="AK21" s="69"/>
      <c r="AL21" s="69"/>
      <c r="AM21" s="69"/>
      <c r="AN21" s="69"/>
      <c r="AO21" s="69"/>
      <c r="AP21" s="69"/>
      <c r="AQ21" s="69"/>
      <c r="AR21" s="69"/>
      <c r="AS21" s="69"/>
      <c r="AT21" s="69"/>
      <c r="AU21" s="69"/>
      <c r="AV21" s="69"/>
      <c r="AW21" s="69"/>
      <c r="AX21" s="69"/>
      <c r="AY21" s="69"/>
      <c r="AZ21" s="69"/>
      <c r="BA21" s="69"/>
      <c r="BB21" s="69"/>
      <c r="BC21" s="69"/>
      <c r="BD21" s="69"/>
      <c r="BE21" s="69"/>
      <c r="BF21" s="69"/>
      <c r="BG21" s="69"/>
      <c r="BH21" s="69"/>
      <c r="BI21" s="69"/>
      <c r="BJ21" s="69"/>
      <c r="BK21" s="69"/>
      <c r="BL21" s="69"/>
      <c r="BM21" s="69"/>
      <c r="BN21" s="69"/>
      <c r="BO21" s="69"/>
      <c r="BP21" s="69"/>
      <c r="BQ21" s="69"/>
      <c r="BR21" s="69"/>
      <c r="BS21" s="69"/>
      <c r="BT21" s="69"/>
      <c r="BU21" s="69"/>
      <c r="BV21" s="69"/>
      <c r="BW21" s="69"/>
      <c r="BX21" s="69"/>
      <c r="BY21" s="69"/>
      <c r="BZ21" s="69"/>
      <c r="CA21" s="69"/>
      <c r="CB21" s="69"/>
      <c r="CC21" s="69"/>
      <c r="CD21" s="69"/>
      <c r="CE21" s="69"/>
      <c r="CF21" s="69"/>
      <c r="CG21" s="69"/>
      <c r="CH21" s="69"/>
      <c r="CI21" s="69"/>
      <c r="CJ21" s="69"/>
      <c r="CK21" s="69"/>
      <c r="CL21" s="69"/>
      <c r="CM21" s="69"/>
      <c r="CN21" s="69"/>
      <c r="CO21" s="69"/>
      <c r="CP21" s="69"/>
      <c r="CQ21" s="69"/>
      <c r="CR21" s="69"/>
      <c r="CS21" s="69"/>
      <c r="CT21" s="69"/>
      <c r="CU21" s="69"/>
      <c r="CV21" s="69"/>
      <c r="CW21" s="69"/>
      <c r="CX21" s="69"/>
      <c r="CY21" s="69"/>
      <c r="CZ21" s="69"/>
      <c r="DA21" s="69"/>
      <c r="DB21" s="69"/>
      <c r="DC21" s="69"/>
      <c r="DD21" s="69"/>
      <c r="DE21" s="69"/>
      <c r="DF21" s="69"/>
      <c r="DG21" s="69"/>
      <c r="DH21" s="69"/>
      <c r="DI21" s="69"/>
      <c r="DJ21" s="69"/>
      <c r="DK21" s="69"/>
      <c r="DL21" s="69"/>
      <c r="DM21" s="69"/>
      <c r="DN21" s="69"/>
      <c r="DO21" s="69"/>
      <c r="DP21" s="69"/>
      <c r="DQ21" s="69"/>
      <c r="DR21" s="69"/>
      <c r="DS21" s="69"/>
      <c r="DT21" s="69"/>
      <c r="DU21" s="69"/>
      <c r="DV21" s="69"/>
      <c r="DW21" s="69"/>
      <c r="DX21" s="69"/>
      <c r="DY21" s="69"/>
      <c r="DZ21" s="69"/>
      <c r="EA21" s="69"/>
      <c r="EB21" s="69"/>
      <c r="EC21" s="69"/>
      <c r="ED21" s="69"/>
      <c r="EE21" s="69"/>
      <c r="EF21" s="69"/>
      <c r="EG21" s="69"/>
      <c r="EH21" s="69"/>
      <c r="EI21" s="69"/>
      <c r="EJ21" s="69"/>
      <c r="EK21" s="69"/>
      <c r="EL21" s="69"/>
      <c r="EM21" s="69"/>
      <c r="EN21" s="69"/>
      <c r="EO21" s="69"/>
      <c r="EP21" s="69"/>
      <c r="EQ21" s="69"/>
      <c r="ER21" s="69"/>
      <c r="ES21" s="69"/>
      <c r="ET21" s="69"/>
      <c r="EU21" s="69"/>
      <c r="EV21" s="69"/>
      <c r="EW21" s="69"/>
      <c r="EX21" s="69"/>
      <c r="EY21" s="69"/>
      <c r="EZ21" s="69"/>
      <c r="FA21" s="69"/>
      <c r="FB21" s="69"/>
      <c r="FC21" s="69"/>
      <c r="FD21" s="69"/>
      <c r="FE21" s="69"/>
      <c r="FF21" s="69"/>
      <c r="FG21" s="69"/>
      <c r="FH21" s="69"/>
      <c r="FI21" s="69"/>
      <c r="FJ21" s="69"/>
      <c r="FK21" s="69"/>
      <c r="FL21" s="69"/>
      <c r="FM21" s="69"/>
      <c r="FN21" s="69"/>
      <c r="FO21" s="69"/>
      <c r="FP21" s="69"/>
      <c r="FQ21" s="69"/>
      <c r="FR21" s="69"/>
      <c r="FS21" s="69"/>
      <c r="FT21" s="69"/>
      <c r="FU21" s="69"/>
      <c r="FV21" s="69"/>
      <c r="FW21" s="69"/>
      <c r="FX21" s="69"/>
      <c r="FY21" s="69"/>
      <c r="FZ21" s="69"/>
      <c r="GA21" s="69"/>
      <c r="GB21" s="69"/>
      <c r="GC21" s="69"/>
      <c r="GD21" s="69"/>
      <c r="GE21" s="69"/>
      <c r="GF21" s="69"/>
      <c r="GG21" s="69"/>
      <c r="GH21" s="69"/>
      <c r="GI21" s="69"/>
      <c r="GJ21" s="69"/>
      <c r="GK21" s="69"/>
      <c r="GL21" s="69"/>
      <c r="GM21" s="69"/>
      <c r="GN21" s="69"/>
      <c r="GO21" s="69"/>
      <c r="GP21" s="69"/>
      <c r="GQ21" s="69"/>
      <c r="GR21" s="69"/>
      <c r="GS21" s="69"/>
      <c r="GT21" s="69"/>
      <c r="GU21" s="69"/>
      <c r="GV21" s="69"/>
      <c r="GW21" s="69"/>
      <c r="GX21" s="69"/>
      <c r="GY21" s="69"/>
      <c r="GZ21" s="69"/>
      <c r="HA21" s="69"/>
      <c r="HB21" s="69"/>
      <c r="HC21" s="69"/>
      <c r="HD21" s="69"/>
      <c r="HE21" s="69"/>
      <c r="HF21" s="69"/>
      <c r="HG21" s="69"/>
      <c r="HH21" s="69"/>
      <c r="HI21" s="69"/>
      <c r="HJ21" s="69"/>
      <c r="HK21" s="69"/>
      <c r="HL21" s="69"/>
      <c r="HM21" s="69"/>
      <c r="HN21" s="69"/>
      <c r="HO21" s="69"/>
      <c r="HP21" s="69"/>
      <c r="HQ21" s="69"/>
      <c r="HR21" s="69"/>
      <c r="HS21" s="69"/>
      <c r="HT21" s="69"/>
      <c r="HU21" s="69"/>
      <c r="HV21" s="69"/>
      <c r="HW21" s="69"/>
      <c r="HX21" s="69"/>
      <c r="HY21" s="69"/>
      <c r="HZ21" s="69"/>
      <c r="IA21" s="69"/>
      <c r="IB21" s="69"/>
      <c r="IC21" s="69"/>
      <c r="ID21" s="69"/>
      <c r="IE21" s="69"/>
      <c r="IF21" s="69"/>
      <c r="IG21" s="69"/>
      <c r="IH21" s="69"/>
      <c r="II21" s="69"/>
      <c r="IJ21" s="69"/>
      <c r="IK21" s="69"/>
      <c r="IL21" s="69"/>
      <c r="IM21" s="69"/>
      <c r="IN21" s="69"/>
      <c r="IO21" s="69"/>
      <c r="IP21" s="69"/>
      <c r="IQ21" s="69"/>
      <c r="IR21" s="69"/>
      <c r="IS21" s="69"/>
      <c r="IT21" s="69"/>
      <c r="IU21" s="69"/>
      <c r="IV21" s="69"/>
    </row>
    <row r="22" spans="1:256" ht="18" customHeight="1">
      <c r="A22" s="12" t="s">
        <v>150</v>
      </c>
      <c r="B22" s="67"/>
      <c r="C22" s="67"/>
      <c r="D22" s="67"/>
      <c r="E22" s="67"/>
      <c r="F22" s="70">
        <v>3300</v>
      </c>
      <c r="G22" s="67"/>
      <c r="H22" s="68"/>
      <c r="I22" s="69"/>
      <c r="J22" s="69"/>
      <c r="K22" s="69"/>
      <c r="L22" s="69"/>
      <c r="M22" s="69"/>
      <c r="N22" s="69"/>
      <c r="O22" s="69"/>
      <c r="P22" s="69"/>
      <c r="Q22" s="69"/>
      <c r="R22" s="69"/>
      <c r="S22" s="69"/>
      <c r="T22" s="69"/>
      <c r="U22" s="69"/>
      <c r="V22" s="69"/>
      <c r="W22" s="69"/>
      <c r="X22" s="69"/>
      <c r="Y22" s="69"/>
      <c r="Z22" s="69"/>
      <c r="AA22" s="69"/>
      <c r="AB22" s="69"/>
      <c r="AC22" s="69"/>
      <c r="AD22" s="69"/>
      <c r="AE22" s="69"/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9"/>
      <c r="AT22" s="69"/>
      <c r="AU22" s="69"/>
      <c r="AV22" s="69"/>
      <c r="AW22" s="69"/>
      <c r="AX22" s="69"/>
      <c r="AY22" s="69"/>
      <c r="AZ22" s="69"/>
      <c r="BA22" s="69"/>
      <c r="BB22" s="69"/>
      <c r="BC22" s="69"/>
      <c r="BD22" s="69"/>
      <c r="BE22" s="69"/>
      <c r="BF22" s="69"/>
      <c r="BG22" s="69"/>
      <c r="BH22" s="69"/>
      <c r="BI22" s="69"/>
      <c r="BJ22" s="69"/>
      <c r="BK22" s="69"/>
      <c r="BL22" s="69"/>
      <c r="BM22" s="69"/>
      <c r="BN22" s="69"/>
      <c r="BO22" s="69"/>
      <c r="BP22" s="69"/>
      <c r="BQ22" s="69"/>
      <c r="BR22" s="69"/>
      <c r="BS22" s="69"/>
      <c r="BT22" s="69"/>
      <c r="BU22" s="69"/>
      <c r="BV22" s="69"/>
      <c r="BW22" s="69"/>
      <c r="BX22" s="69"/>
      <c r="BY22" s="69"/>
      <c r="BZ22" s="69"/>
      <c r="CA22" s="69"/>
      <c r="CB22" s="69"/>
      <c r="CC22" s="69"/>
      <c r="CD22" s="69"/>
      <c r="CE22" s="69"/>
      <c r="CF22" s="69"/>
      <c r="CG22" s="69"/>
      <c r="CH22" s="69"/>
      <c r="CI22" s="69"/>
      <c r="CJ22" s="69"/>
      <c r="CK22" s="69"/>
      <c r="CL22" s="69"/>
      <c r="CM22" s="69"/>
      <c r="CN22" s="69"/>
      <c r="CO22" s="69"/>
      <c r="CP22" s="69"/>
      <c r="CQ22" s="69"/>
      <c r="CR22" s="69"/>
      <c r="CS22" s="69"/>
      <c r="CT22" s="69"/>
      <c r="CU22" s="69"/>
      <c r="CV22" s="69"/>
      <c r="CW22" s="69"/>
      <c r="CX22" s="69"/>
      <c r="CY22" s="69"/>
      <c r="CZ22" s="69"/>
      <c r="DA22" s="69"/>
      <c r="DB22" s="69"/>
      <c r="DC22" s="69"/>
      <c r="DD22" s="69"/>
      <c r="DE22" s="69"/>
      <c r="DF22" s="69"/>
      <c r="DG22" s="69"/>
      <c r="DH22" s="69"/>
      <c r="DI22" s="69"/>
      <c r="DJ22" s="69"/>
      <c r="DK22" s="69"/>
      <c r="DL22" s="69"/>
      <c r="DM22" s="69"/>
      <c r="DN22" s="69"/>
      <c r="DO22" s="69"/>
      <c r="DP22" s="69"/>
      <c r="DQ22" s="69"/>
      <c r="DR22" s="69"/>
      <c r="DS22" s="69"/>
      <c r="DT22" s="69"/>
      <c r="DU22" s="69"/>
      <c r="DV22" s="69"/>
      <c r="DW22" s="69"/>
      <c r="DX22" s="69"/>
      <c r="DY22" s="69"/>
      <c r="DZ22" s="69"/>
      <c r="EA22" s="69"/>
      <c r="EB22" s="69"/>
      <c r="EC22" s="69"/>
      <c r="ED22" s="69"/>
      <c r="EE22" s="69"/>
      <c r="EF22" s="69"/>
      <c r="EG22" s="69"/>
      <c r="EH22" s="69"/>
      <c r="EI22" s="69"/>
      <c r="EJ22" s="69"/>
      <c r="EK22" s="69"/>
      <c r="EL22" s="69"/>
      <c r="EM22" s="69"/>
      <c r="EN22" s="69"/>
      <c r="EO22" s="69"/>
      <c r="EP22" s="69"/>
      <c r="EQ22" s="69"/>
      <c r="ER22" s="69"/>
      <c r="ES22" s="69"/>
      <c r="ET22" s="69"/>
      <c r="EU22" s="69"/>
      <c r="EV22" s="69"/>
      <c r="EW22" s="69"/>
      <c r="EX22" s="69"/>
      <c r="EY22" s="69"/>
      <c r="EZ22" s="69"/>
      <c r="FA22" s="69"/>
      <c r="FB22" s="69"/>
      <c r="FC22" s="69"/>
      <c r="FD22" s="69"/>
      <c r="FE22" s="69"/>
      <c r="FF22" s="69"/>
      <c r="FG22" s="69"/>
      <c r="FH22" s="69"/>
      <c r="FI22" s="69"/>
      <c r="FJ22" s="69"/>
      <c r="FK22" s="69"/>
      <c r="FL22" s="69"/>
      <c r="FM22" s="69"/>
      <c r="FN22" s="69"/>
      <c r="FO22" s="69"/>
      <c r="FP22" s="69"/>
      <c r="FQ22" s="69"/>
      <c r="FR22" s="69"/>
      <c r="FS22" s="69"/>
      <c r="FT22" s="69"/>
      <c r="FU22" s="69"/>
      <c r="FV22" s="69"/>
      <c r="FW22" s="69"/>
      <c r="FX22" s="69"/>
      <c r="FY22" s="69"/>
      <c r="FZ22" s="69"/>
      <c r="GA22" s="69"/>
      <c r="GB22" s="69"/>
      <c r="GC22" s="69"/>
      <c r="GD22" s="69"/>
      <c r="GE22" s="69"/>
      <c r="GF22" s="69"/>
      <c r="GG22" s="69"/>
      <c r="GH22" s="69"/>
      <c r="GI22" s="69"/>
      <c r="GJ22" s="69"/>
      <c r="GK22" s="69"/>
      <c r="GL22" s="69"/>
      <c r="GM22" s="69"/>
      <c r="GN22" s="69"/>
      <c r="GO22" s="69"/>
      <c r="GP22" s="69"/>
      <c r="GQ22" s="69"/>
      <c r="GR22" s="69"/>
      <c r="GS22" s="69"/>
      <c r="GT22" s="69"/>
      <c r="GU22" s="69"/>
      <c r="GV22" s="69"/>
      <c r="GW22" s="69"/>
      <c r="GX22" s="69"/>
      <c r="GY22" s="69"/>
      <c r="GZ22" s="69"/>
      <c r="HA22" s="69"/>
      <c r="HB22" s="69"/>
      <c r="HC22" s="69"/>
      <c r="HD22" s="69"/>
      <c r="HE22" s="69"/>
      <c r="HF22" s="69"/>
      <c r="HG22" s="69"/>
      <c r="HH22" s="69"/>
      <c r="HI22" s="69"/>
      <c r="HJ22" s="69"/>
      <c r="HK22" s="69"/>
      <c r="HL22" s="69"/>
      <c r="HM22" s="69"/>
      <c r="HN22" s="69"/>
      <c r="HO22" s="69"/>
      <c r="HP22" s="69"/>
      <c r="HQ22" s="69"/>
      <c r="HR22" s="69"/>
      <c r="HS22" s="69"/>
      <c r="HT22" s="69"/>
      <c r="HU22" s="69"/>
      <c r="HV22" s="69"/>
      <c r="HW22" s="69"/>
      <c r="HX22" s="69"/>
      <c r="HY22" s="69"/>
      <c r="HZ22" s="69"/>
      <c r="IA22" s="69"/>
      <c r="IB22" s="69"/>
      <c r="IC22" s="69"/>
      <c r="ID22" s="69"/>
      <c r="IE22" s="69"/>
      <c r="IF22" s="69"/>
      <c r="IG22" s="69"/>
      <c r="IH22" s="69"/>
      <c r="II22" s="69"/>
      <c r="IJ22" s="69"/>
      <c r="IK22" s="69"/>
      <c r="IL22" s="69"/>
      <c r="IM22" s="69"/>
      <c r="IN22" s="69"/>
      <c r="IO22" s="69"/>
      <c r="IP22" s="69"/>
      <c r="IQ22" s="69"/>
      <c r="IR22" s="69"/>
      <c r="IS22" s="69"/>
      <c r="IT22" s="69"/>
      <c r="IU22" s="69"/>
      <c r="IV22" s="69"/>
    </row>
    <row r="23" spans="1:256" ht="18" customHeight="1">
      <c r="A23" s="12" t="s">
        <v>151</v>
      </c>
      <c r="B23" s="67"/>
      <c r="C23" s="67"/>
      <c r="D23" s="67"/>
      <c r="E23" s="67"/>
      <c r="F23" s="70">
        <v>6786</v>
      </c>
      <c r="G23" s="67"/>
      <c r="H23" s="68"/>
      <c r="I23" s="69"/>
      <c r="J23" s="69"/>
      <c r="K23" s="69"/>
      <c r="L23" s="69"/>
      <c r="M23" s="69"/>
      <c r="N23" s="69"/>
      <c r="O23" s="69"/>
      <c r="P23" s="69"/>
      <c r="Q23" s="69"/>
      <c r="R23" s="69"/>
      <c r="S23" s="69"/>
      <c r="T23" s="69"/>
      <c r="U23" s="69"/>
      <c r="V23" s="69"/>
      <c r="W23" s="69"/>
      <c r="X23" s="69"/>
      <c r="Y23" s="69"/>
      <c r="Z23" s="69"/>
      <c r="AA23" s="69"/>
      <c r="AB23" s="69"/>
      <c r="AC23" s="69"/>
      <c r="AD23" s="69"/>
      <c r="AE23" s="69"/>
      <c r="AF23" s="69"/>
      <c r="AG23" s="69"/>
      <c r="AH23" s="69"/>
      <c r="AI23" s="69"/>
      <c r="AJ23" s="69"/>
      <c r="AK23" s="69"/>
      <c r="AL23" s="69"/>
      <c r="AM23" s="69"/>
      <c r="AN23" s="69"/>
      <c r="AO23" s="69"/>
      <c r="AP23" s="69"/>
      <c r="AQ23" s="69"/>
      <c r="AR23" s="69"/>
      <c r="AS23" s="69"/>
      <c r="AT23" s="69"/>
      <c r="AU23" s="69"/>
      <c r="AV23" s="69"/>
      <c r="AW23" s="69"/>
      <c r="AX23" s="69"/>
      <c r="AY23" s="69"/>
      <c r="AZ23" s="69"/>
      <c r="BA23" s="69"/>
      <c r="BB23" s="69"/>
      <c r="BC23" s="69"/>
      <c r="BD23" s="69"/>
      <c r="BE23" s="69"/>
      <c r="BF23" s="69"/>
      <c r="BG23" s="69"/>
      <c r="BH23" s="69"/>
      <c r="BI23" s="69"/>
      <c r="BJ23" s="69"/>
      <c r="BK23" s="69"/>
      <c r="BL23" s="69"/>
      <c r="BM23" s="69"/>
      <c r="BN23" s="69"/>
      <c r="BO23" s="69"/>
      <c r="BP23" s="69"/>
      <c r="BQ23" s="69"/>
      <c r="BR23" s="69"/>
      <c r="BS23" s="69"/>
      <c r="BT23" s="69"/>
      <c r="BU23" s="69"/>
      <c r="BV23" s="69"/>
      <c r="BW23" s="69"/>
      <c r="BX23" s="69"/>
      <c r="BY23" s="69"/>
      <c r="BZ23" s="69"/>
      <c r="CA23" s="69"/>
      <c r="CB23" s="69"/>
      <c r="CC23" s="69"/>
      <c r="CD23" s="69"/>
      <c r="CE23" s="69"/>
      <c r="CF23" s="69"/>
      <c r="CG23" s="69"/>
      <c r="CH23" s="69"/>
      <c r="CI23" s="69"/>
      <c r="CJ23" s="69"/>
      <c r="CK23" s="69"/>
      <c r="CL23" s="69"/>
      <c r="CM23" s="69"/>
      <c r="CN23" s="69"/>
      <c r="CO23" s="69"/>
      <c r="CP23" s="69"/>
      <c r="CQ23" s="69"/>
      <c r="CR23" s="69"/>
      <c r="CS23" s="69"/>
      <c r="CT23" s="69"/>
      <c r="CU23" s="69"/>
      <c r="CV23" s="69"/>
      <c r="CW23" s="69"/>
      <c r="CX23" s="69"/>
      <c r="CY23" s="69"/>
      <c r="CZ23" s="69"/>
      <c r="DA23" s="69"/>
      <c r="DB23" s="69"/>
      <c r="DC23" s="69"/>
      <c r="DD23" s="69"/>
      <c r="DE23" s="69"/>
      <c r="DF23" s="69"/>
      <c r="DG23" s="69"/>
      <c r="DH23" s="69"/>
      <c r="DI23" s="69"/>
      <c r="DJ23" s="69"/>
      <c r="DK23" s="69"/>
      <c r="DL23" s="69"/>
      <c r="DM23" s="69"/>
      <c r="DN23" s="69"/>
      <c r="DO23" s="69"/>
      <c r="DP23" s="69"/>
      <c r="DQ23" s="69"/>
      <c r="DR23" s="69"/>
      <c r="DS23" s="69"/>
      <c r="DT23" s="69"/>
      <c r="DU23" s="69"/>
      <c r="DV23" s="69"/>
      <c r="DW23" s="69"/>
      <c r="DX23" s="69"/>
      <c r="DY23" s="69"/>
      <c r="DZ23" s="69"/>
      <c r="EA23" s="69"/>
      <c r="EB23" s="69"/>
      <c r="EC23" s="69"/>
      <c r="ED23" s="69"/>
      <c r="EE23" s="69"/>
      <c r="EF23" s="69"/>
      <c r="EG23" s="69"/>
      <c r="EH23" s="69"/>
      <c r="EI23" s="69"/>
      <c r="EJ23" s="69"/>
      <c r="EK23" s="69"/>
      <c r="EL23" s="69"/>
      <c r="EM23" s="69"/>
      <c r="EN23" s="69"/>
      <c r="EO23" s="69"/>
      <c r="EP23" s="69"/>
      <c r="EQ23" s="69"/>
      <c r="ER23" s="69"/>
      <c r="ES23" s="69"/>
      <c r="ET23" s="69"/>
      <c r="EU23" s="69"/>
      <c r="EV23" s="69"/>
      <c r="EW23" s="69"/>
      <c r="EX23" s="69"/>
      <c r="EY23" s="69"/>
      <c r="EZ23" s="69"/>
      <c r="FA23" s="69"/>
      <c r="FB23" s="69"/>
      <c r="FC23" s="69"/>
      <c r="FD23" s="69"/>
      <c r="FE23" s="69"/>
      <c r="FF23" s="69"/>
      <c r="FG23" s="69"/>
      <c r="FH23" s="69"/>
      <c r="FI23" s="69"/>
      <c r="FJ23" s="69"/>
      <c r="FK23" s="69"/>
      <c r="FL23" s="69"/>
      <c r="FM23" s="69"/>
      <c r="FN23" s="69"/>
      <c r="FO23" s="69"/>
      <c r="FP23" s="69"/>
      <c r="FQ23" s="69"/>
      <c r="FR23" s="69"/>
      <c r="FS23" s="69"/>
      <c r="FT23" s="69"/>
      <c r="FU23" s="69"/>
      <c r="FV23" s="69"/>
      <c r="FW23" s="69"/>
      <c r="FX23" s="69"/>
      <c r="FY23" s="69"/>
      <c r="FZ23" s="69"/>
      <c r="GA23" s="69"/>
      <c r="GB23" s="69"/>
      <c r="GC23" s="69"/>
      <c r="GD23" s="69"/>
      <c r="GE23" s="69"/>
      <c r="GF23" s="69"/>
      <c r="GG23" s="69"/>
      <c r="GH23" s="69"/>
      <c r="GI23" s="69"/>
      <c r="GJ23" s="69"/>
      <c r="GK23" s="69"/>
      <c r="GL23" s="69"/>
      <c r="GM23" s="69"/>
      <c r="GN23" s="69"/>
      <c r="GO23" s="69"/>
      <c r="GP23" s="69"/>
      <c r="GQ23" s="69"/>
      <c r="GR23" s="69"/>
      <c r="GS23" s="69"/>
      <c r="GT23" s="69"/>
      <c r="GU23" s="69"/>
      <c r="GV23" s="69"/>
      <c r="GW23" s="69"/>
      <c r="GX23" s="69"/>
      <c r="GY23" s="69"/>
      <c r="GZ23" s="69"/>
      <c r="HA23" s="69"/>
      <c r="HB23" s="69"/>
      <c r="HC23" s="69"/>
      <c r="HD23" s="69"/>
      <c r="HE23" s="69"/>
      <c r="HF23" s="69"/>
      <c r="HG23" s="69"/>
      <c r="HH23" s="69"/>
      <c r="HI23" s="69"/>
      <c r="HJ23" s="69"/>
      <c r="HK23" s="69"/>
      <c r="HL23" s="69"/>
      <c r="HM23" s="69"/>
      <c r="HN23" s="69"/>
      <c r="HO23" s="69"/>
      <c r="HP23" s="69"/>
      <c r="HQ23" s="69"/>
      <c r="HR23" s="69"/>
      <c r="HS23" s="69"/>
      <c r="HT23" s="69"/>
      <c r="HU23" s="69"/>
      <c r="HV23" s="69"/>
      <c r="HW23" s="69"/>
      <c r="HX23" s="69"/>
      <c r="HY23" s="69"/>
      <c r="HZ23" s="69"/>
      <c r="IA23" s="69"/>
      <c r="IB23" s="69"/>
      <c r="IC23" s="69"/>
      <c r="ID23" s="69"/>
      <c r="IE23" s="69"/>
      <c r="IF23" s="69"/>
      <c r="IG23" s="69"/>
      <c r="IH23" s="69"/>
      <c r="II23" s="69"/>
      <c r="IJ23" s="69"/>
      <c r="IK23" s="69"/>
      <c r="IL23" s="69"/>
      <c r="IM23" s="69"/>
      <c r="IN23" s="69"/>
      <c r="IO23" s="69"/>
      <c r="IP23" s="69"/>
      <c r="IQ23" s="69"/>
      <c r="IR23" s="69"/>
      <c r="IS23" s="69"/>
      <c r="IT23" s="69"/>
      <c r="IU23" s="69"/>
      <c r="IV23" s="69"/>
    </row>
    <row r="24" spans="1:256" ht="18" customHeight="1">
      <c r="A24" s="12" t="s">
        <v>132</v>
      </c>
      <c r="B24" s="12"/>
      <c r="C24" s="12"/>
      <c r="D24" s="12"/>
      <c r="E24" s="12"/>
      <c r="F24" s="70">
        <v>1620</v>
      </c>
      <c r="G24" s="12"/>
      <c r="H24" s="68"/>
      <c r="I24" s="69"/>
      <c r="J24" s="69"/>
      <c r="K24" s="69"/>
      <c r="L24" s="69"/>
      <c r="M24" s="69"/>
      <c r="N24" s="69"/>
      <c r="O24" s="69"/>
      <c r="P24" s="69"/>
      <c r="Q24" s="69"/>
      <c r="R24" s="69"/>
      <c r="S24" s="69"/>
      <c r="T24" s="69"/>
      <c r="U24" s="69"/>
      <c r="V24" s="69"/>
      <c r="W24" s="69"/>
      <c r="X24" s="69"/>
      <c r="Y24" s="69"/>
      <c r="Z24" s="69"/>
      <c r="AA24" s="69"/>
      <c r="AB24" s="69"/>
      <c r="AC24" s="69"/>
      <c r="AD24" s="69"/>
      <c r="AE24" s="69"/>
      <c r="AF24" s="69"/>
      <c r="AG24" s="69"/>
      <c r="AH24" s="69"/>
      <c r="AI24" s="69"/>
      <c r="AJ24" s="69"/>
      <c r="AK24" s="69"/>
      <c r="AL24" s="69"/>
      <c r="AM24" s="69"/>
      <c r="AN24" s="69"/>
      <c r="AO24" s="69"/>
      <c r="AP24" s="69"/>
      <c r="AQ24" s="69"/>
      <c r="AR24" s="69"/>
      <c r="AS24" s="69"/>
      <c r="AT24" s="69"/>
      <c r="AU24" s="69"/>
      <c r="AV24" s="69"/>
      <c r="AW24" s="69"/>
      <c r="AX24" s="69"/>
      <c r="AY24" s="69"/>
      <c r="AZ24" s="69"/>
      <c r="BA24" s="69"/>
      <c r="BB24" s="69"/>
      <c r="BC24" s="69"/>
      <c r="BD24" s="69"/>
      <c r="BE24" s="69"/>
      <c r="BF24" s="69"/>
      <c r="BG24" s="69"/>
      <c r="BH24" s="69"/>
      <c r="BI24" s="69"/>
      <c r="BJ24" s="69"/>
      <c r="BK24" s="69"/>
      <c r="BL24" s="69"/>
      <c r="BM24" s="69"/>
      <c r="BN24" s="69"/>
      <c r="BO24" s="69"/>
      <c r="BP24" s="69"/>
      <c r="BQ24" s="69"/>
      <c r="BR24" s="69"/>
      <c r="BS24" s="69"/>
      <c r="BT24" s="69"/>
      <c r="BU24" s="69"/>
      <c r="BV24" s="69"/>
      <c r="BW24" s="69"/>
      <c r="BX24" s="69"/>
      <c r="BY24" s="69"/>
      <c r="BZ24" s="69"/>
      <c r="CA24" s="69"/>
      <c r="CB24" s="69"/>
      <c r="CC24" s="69"/>
      <c r="CD24" s="69"/>
      <c r="CE24" s="69"/>
      <c r="CF24" s="69"/>
      <c r="CG24" s="69"/>
      <c r="CH24" s="69"/>
      <c r="CI24" s="69"/>
      <c r="CJ24" s="69"/>
      <c r="CK24" s="69"/>
      <c r="CL24" s="69"/>
      <c r="CM24" s="69"/>
      <c r="CN24" s="69"/>
      <c r="CO24" s="69"/>
      <c r="CP24" s="69"/>
      <c r="CQ24" s="69"/>
      <c r="CR24" s="69"/>
      <c r="CS24" s="69"/>
      <c r="CT24" s="69"/>
      <c r="CU24" s="69"/>
      <c r="CV24" s="69"/>
      <c r="CW24" s="69"/>
      <c r="CX24" s="69"/>
      <c r="CY24" s="69"/>
      <c r="CZ24" s="69"/>
      <c r="DA24" s="69"/>
      <c r="DB24" s="69"/>
      <c r="DC24" s="69"/>
      <c r="DD24" s="69"/>
      <c r="DE24" s="69"/>
      <c r="DF24" s="69"/>
      <c r="DG24" s="69"/>
      <c r="DH24" s="69"/>
      <c r="DI24" s="69"/>
      <c r="DJ24" s="69"/>
      <c r="DK24" s="69"/>
      <c r="DL24" s="69"/>
      <c r="DM24" s="69"/>
      <c r="DN24" s="69"/>
      <c r="DO24" s="69"/>
      <c r="DP24" s="69"/>
      <c r="DQ24" s="69"/>
      <c r="DR24" s="69"/>
      <c r="DS24" s="69"/>
      <c r="DT24" s="69"/>
      <c r="DU24" s="69"/>
      <c r="DV24" s="69"/>
      <c r="DW24" s="69"/>
      <c r="DX24" s="69"/>
      <c r="DY24" s="69"/>
      <c r="DZ24" s="69"/>
      <c r="EA24" s="69"/>
      <c r="EB24" s="69"/>
      <c r="EC24" s="69"/>
      <c r="ED24" s="69"/>
      <c r="EE24" s="69"/>
      <c r="EF24" s="69"/>
      <c r="EG24" s="69"/>
      <c r="EH24" s="69"/>
      <c r="EI24" s="69"/>
      <c r="EJ24" s="69"/>
      <c r="EK24" s="69"/>
      <c r="EL24" s="69"/>
      <c r="EM24" s="69"/>
      <c r="EN24" s="69"/>
      <c r="EO24" s="69"/>
      <c r="EP24" s="69"/>
      <c r="EQ24" s="69"/>
      <c r="ER24" s="69"/>
      <c r="ES24" s="69"/>
      <c r="ET24" s="69"/>
      <c r="EU24" s="69"/>
      <c r="EV24" s="69"/>
      <c r="EW24" s="69"/>
      <c r="EX24" s="69"/>
      <c r="EY24" s="69"/>
      <c r="EZ24" s="69"/>
      <c r="FA24" s="69"/>
      <c r="FB24" s="69"/>
      <c r="FC24" s="69"/>
      <c r="FD24" s="69"/>
      <c r="FE24" s="69"/>
      <c r="FF24" s="69"/>
      <c r="FG24" s="69"/>
      <c r="FH24" s="69"/>
      <c r="FI24" s="69"/>
      <c r="FJ24" s="69"/>
      <c r="FK24" s="69"/>
      <c r="FL24" s="69"/>
      <c r="FM24" s="69"/>
      <c r="FN24" s="69"/>
      <c r="FO24" s="69"/>
      <c r="FP24" s="69"/>
      <c r="FQ24" s="69"/>
      <c r="FR24" s="69"/>
      <c r="FS24" s="69"/>
      <c r="FT24" s="69"/>
      <c r="FU24" s="69"/>
      <c r="FV24" s="69"/>
      <c r="FW24" s="69"/>
      <c r="FX24" s="69"/>
      <c r="FY24" s="69"/>
      <c r="FZ24" s="69"/>
      <c r="GA24" s="69"/>
      <c r="GB24" s="69"/>
      <c r="GC24" s="69"/>
      <c r="GD24" s="69"/>
      <c r="GE24" s="69"/>
      <c r="GF24" s="69"/>
      <c r="GG24" s="69"/>
      <c r="GH24" s="69"/>
      <c r="GI24" s="69"/>
      <c r="GJ24" s="69"/>
      <c r="GK24" s="69"/>
      <c r="GL24" s="69"/>
      <c r="GM24" s="69"/>
      <c r="GN24" s="69"/>
      <c r="GO24" s="69"/>
      <c r="GP24" s="69"/>
      <c r="GQ24" s="69"/>
      <c r="GR24" s="69"/>
      <c r="GS24" s="69"/>
      <c r="GT24" s="69"/>
      <c r="GU24" s="69"/>
      <c r="GV24" s="69"/>
      <c r="GW24" s="69"/>
      <c r="GX24" s="69"/>
      <c r="GY24" s="69"/>
      <c r="GZ24" s="69"/>
      <c r="HA24" s="69"/>
      <c r="HB24" s="69"/>
      <c r="HC24" s="69"/>
      <c r="HD24" s="69"/>
      <c r="HE24" s="69"/>
      <c r="HF24" s="69"/>
      <c r="HG24" s="69"/>
      <c r="HH24" s="69"/>
      <c r="HI24" s="69"/>
      <c r="HJ24" s="69"/>
      <c r="HK24" s="69"/>
      <c r="HL24" s="69"/>
      <c r="HM24" s="69"/>
      <c r="HN24" s="69"/>
      <c r="HO24" s="69"/>
      <c r="HP24" s="69"/>
      <c r="HQ24" s="69"/>
      <c r="HR24" s="69"/>
      <c r="HS24" s="69"/>
      <c r="HT24" s="69"/>
      <c r="HU24" s="69"/>
      <c r="HV24" s="69"/>
      <c r="HW24" s="69"/>
      <c r="HX24" s="69"/>
      <c r="HY24" s="69"/>
      <c r="HZ24" s="69"/>
      <c r="IA24" s="69"/>
      <c r="IB24" s="69"/>
      <c r="IC24" s="69"/>
      <c r="ID24" s="69"/>
      <c r="IE24" s="69"/>
      <c r="IF24" s="69"/>
      <c r="IG24" s="69"/>
      <c r="IH24" s="69"/>
      <c r="II24" s="69"/>
      <c r="IJ24" s="69"/>
      <c r="IK24" s="69"/>
      <c r="IL24" s="69"/>
      <c r="IM24" s="69"/>
      <c r="IN24" s="69"/>
      <c r="IO24" s="69"/>
      <c r="IP24" s="69"/>
      <c r="IQ24" s="69"/>
      <c r="IR24" s="69"/>
      <c r="IS24" s="69"/>
      <c r="IT24" s="69"/>
      <c r="IU24" s="69"/>
      <c r="IV24" s="69"/>
    </row>
    <row r="25" spans="1:256" ht="18" customHeight="1">
      <c r="A25" s="12" t="s">
        <v>143</v>
      </c>
      <c r="F25" s="70">
        <v>1620</v>
      </c>
    </row>
    <row r="26" spans="1:256" ht="18" customHeight="1">
      <c r="A26" s="12" t="s">
        <v>144</v>
      </c>
      <c r="F26" s="70">
        <v>1620</v>
      </c>
    </row>
    <row r="27" spans="1:256" ht="18" customHeight="1">
      <c r="A27" s="12" t="s">
        <v>145</v>
      </c>
      <c r="F27" s="70">
        <v>1620</v>
      </c>
    </row>
    <row r="28" spans="1:256" ht="18" customHeight="1">
      <c r="A28" s="12" t="s">
        <v>146</v>
      </c>
      <c r="F28" s="70">
        <v>18000</v>
      </c>
    </row>
    <row r="29" spans="1:256" ht="18" customHeight="1">
      <c r="A29" s="12" t="s">
        <v>130</v>
      </c>
      <c r="B29" s="12"/>
      <c r="C29" s="12"/>
      <c r="D29" s="12"/>
      <c r="E29" s="12"/>
      <c r="F29" s="70">
        <v>250</v>
      </c>
      <c r="G29" s="12"/>
      <c r="H29" s="68"/>
      <c r="I29" s="69"/>
      <c r="J29" s="69"/>
      <c r="K29" s="69"/>
      <c r="L29" s="69"/>
      <c r="M29" s="69"/>
      <c r="N29" s="69"/>
      <c r="O29" s="69"/>
      <c r="P29" s="69"/>
      <c r="Q29" s="69"/>
      <c r="R29" s="69"/>
      <c r="S29" s="69"/>
      <c r="T29" s="69"/>
      <c r="U29" s="69"/>
      <c r="V29" s="69"/>
      <c r="W29" s="69"/>
      <c r="X29" s="69"/>
      <c r="Y29" s="69"/>
      <c r="Z29" s="69"/>
      <c r="AA29" s="69"/>
      <c r="AB29" s="69"/>
      <c r="AC29" s="69"/>
      <c r="AD29" s="69"/>
      <c r="AE29" s="69"/>
      <c r="AF29" s="69"/>
      <c r="AG29" s="69"/>
      <c r="AH29" s="69"/>
      <c r="AI29" s="69"/>
      <c r="AJ29" s="69"/>
      <c r="AK29" s="69"/>
      <c r="AL29" s="69"/>
      <c r="AM29" s="69"/>
      <c r="AN29" s="69"/>
      <c r="AO29" s="69"/>
      <c r="AP29" s="69"/>
      <c r="AQ29" s="69"/>
      <c r="AR29" s="69"/>
      <c r="AS29" s="69"/>
      <c r="AT29" s="69"/>
      <c r="AU29" s="69"/>
      <c r="AV29" s="69"/>
      <c r="AW29" s="69"/>
      <c r="AX29" s="69"/>
      <c r="AY29" s="69"/>
      <c r="AZ29" s="69"/>
      <c r="BA29" s="69"/>
      <c r="BB29" s="69"/>
      <c r="BC29" s="69"/>
      <c r="BD29" s="69"/>
      <c r="BE29" s="69"/>
      <c r="BF29" s="69"/>
      <c r="BG29" s="69"/>
      <c r="BH29" s="69"/>
      <c r="BI29" s="69"/>
      <c r="BJ29" s="69"/>
      <c r="BK29" s="69"/>
      <c r="BL29" s="69"/>
      <c r="BM29" s="69"/>
      <c r="BN29" s="69"/>
      <c r="BO29" s="69"/>
      <c r="BP29" s="69"/>
      <c r="BQ29" s="69"/>
      <c r="BR29" s="69"/>
      <c r="BS29" s="69"/>
      <c r="BT29" s="69"/>
      <c r="BU29" s="69"/>
      <c r="BV29" s="69"/>
      <c r="BW29" s="69"/>
      <c r="BX29" s="69"/>
      <c r="BY29" s="69"/>
      <c r="BZ29" s="69"/>
      <c r="CA29" s="69"/>
      <c r="CB29" s="69"/>
      <c r="CC29" s="69"/>
      <c r="CD29" s="69"/>
      <c r="CE29" s="69"/>
      <c r="CF29" s="69"/>
      <c r="CG29" s="69"/>
      <c r="CH29" s="69"/>
      <c r="CI29" s="69"/>
      <c r="CJ29" s="69"/>
      <c r="CK29" s="69"/>
      <c r="CL29" s="69"/>
      <c r="CM29" s="69"/>
      <c r="CN29" s="69"/>
      <c r="CO29" s="69"/>
      <c r="CP29" s="69"/>
      <c r="CQ29" s="69"/>
      <c r="CR29" s="69"/>
      <c r="CS29" s="69"/>
      <c r="CT29" s="69"/>
      <c r="CU29" s="69"/>
      <c r="CV29" s="69"/>
      <c r="CW29" s="69"/>
      <c r="CX29" s="69"/>
      <c r="CY29" s="69"/>
      <c r="CZ29" s="69"/>
      <c r="DA29" s="69"/>
      <c r="DB29" s="69"/>
      <c r="DC29" s="69"/>
      <c r="DD29" s="69"/>
      <c r="DE29" s="69"/>
      <c r="DF29" s="69"/>
      <c r="DG29" s="69"/>
      <c r="DH29" s="69"/>
      <c r="DI29" s="69"/>
      <c r="DJ29" s="69"/>
      <c r="DK29" s="69"/>
      <c r="DL29" s="69"/>
      <c r="DM29" s="69"/>
      <c r="DN29" s="69"/>
      <c r="DO29" s="69"/>
      <c r="DP29" s="69"/>
      <c r="DQ29" s="69"/>
      <c r="DR29" s="69"/>
      <c r="DS29" s="69"/>
      <c r="DT29" s="69"/>
      <c r="DU29" s="69"/>
      <c r="DV29" s="69"/>
      <c r="DW29" s="69"/>
      <c r="DX29" s="69"/>
      <c r="DY29" s="69"/>
      <c r="DZ29" s="69"/>
      <c r="EA29" s="69"/>
      <c r="EB29" s="69"/>
      <c r="EC29" s="69"/>
      <c r="ED29" s="69"/>
      <c r="EE29" s="69"/>
      <c r="EF29" s="69"/>
      <c r="EG29" s="69"/>
      <c r="EH29" s="69"/>
      <c r="EI29" s="69"/>
      <c r="EJ29" s="69"/>
      <c r="EK29" s="69"/>
      <c r="EL29" s="69"/>
      <c r="EM29" s="69"/>
      <c r="EN29" s="69"/>
      <c r="EO29" s="69"/>
      <c r="EP29" s="69"/>
      <c r="EQ29" s="69"/>
      <c r="ER29" s="69"/>
      <c r="ES29" s="69"/>
      <c r="ET29" s="69"/>
      <c r="EU29" s="69"/>
      <c r="EV29" s="69"/>
      <c r="EW29" s="69"/>
      <c r="EX29" s="69"/>
      <c r="EY29" s="69"/>
      <c r="EZ29" s="69"/>
      <c r="FA29" s="69"/>
      <c r="FB29" s="69"/>
      <c r="FC29" s="69"/>
      <c r="FD29" s="69"/>
      <c r="FE29" s="69"/>
      <c r="FF29" s="69"/>
      <c r="FG29" s="69"/>
      <c r="FH29" s="69"/>
      <c r="FI29" s="69"/>
      <c r="FJ29" s="69"/>
      <c r="FK29" s="69"/>
      <c r="FL29" s="69"/>
      <c r="FM29" s="69"/>
      <c r="FN29" s="69"/>
      <c r="FO29" s="69"/>
      <c r="FP29" s="69"/>
      <c r="FQ29" s="69"/>
      <c r="FR29" s="69"/>
      <c r="FS29" s="69"/>
      <c r="FT29" s="69"/>
      <c r="FU29" s="69"/>
      <c r="FV29" s="69"/>
      <c r="FW29" s="69"/>
      <c r="FX29" s="69"/>
      <c r="FY29" s="69"/>
      <c r="FZ29" s="69"/>
      <c r="GA29" s="69"/>
      <c r="GB29" s="69"/>
      <c r="GC29" s="69"/>
      <c r="GD29" s="69"/>
      <c r="GE29" s="69"/>
      <c r="GF29" s="69"/>
      <c r="GG29" s="69"/>
      <c r="GH29" s="69"/>
      <c r="GI29" s="69"/>
      <c r="GJ29" s="69"/>
      <c r="GK29" s="69"/>
      <c r="GL29" s="69"/>
      <c r="GM29" s="69"/>
      <c r="GN29" s="69"/>
      <c r="GO29" s="69"/>
      <c r="GP29" s="69"/>
      <c r="GQ29" s="69"/>
      <c r="GR29" s="69"/>
      <c r="GS29" s="69"/>
      <c r="GT29" s="69"/>
      <c r="GU29" s="69"/>
      <c r="GV29" s="69"/>
      <c r="GW29" s="69"/>
      <c r="GX29" s="69"/>
      <c r="GY29" s="69"/>
      <c r="GZ29" s="69"/>
      <c r="HA29" s="69"/>
      <c r="HB29" s="69"/>
      <c r="HC29" s="69"/>
      <c r="HD29" s="69"/>
      <c r="HE29" s="69"/>
      <c r="HF29" s="69"/>
      <c r="HG29" s="69"/>
      <c r="HH29" s="69"/>
      <c r="HI29" s="69"/>
      <c r="HJ29" s="69"/>
      <c r="HK29" s="69"/>
      <c r="HL29" s="69"/>
      <c r="HM29" s="69"/>
      <c r="HN29" s="69"/>
      <c r="HO29" s="69"/>
      <c r="HP29" s="69"/>
      <c r="HQ29" s="69"/>
      <c r="HR29" s="69"/>
      <c r="HS29" s="69"/>
      <c r="HT29" s="69"/>
      <c r="HU29" s="69"/>
      <c r="HV29" s="69"/>
      <c r="HW29" s="69"/>
      <c r="HX29" s="69"/>
      <c r="HY29" s="69"/>
      <c r="HZ29" s="69"/>
      <c r="IA29" s="69"/>
      <c r="IB29" s="69"/>
      <c r="IC29" s="69"/>
      <c r="ID29" s="69"/>
      <c r="IE29" s="69"/>
      <c r="IF29" s="69"/>
      <c r="IG29" s="69"/>
      <c r="IH29" s="69"/>
      <c r="II29" s="69"/>
      <c r="IJ29" s="69"/>
      <c r="IK29" s="69"/>
      <c r="IL29" s="69"/>
      <c r="IM29" s="69"/>
      <c r="IN29" s="69"/>
      <c r="IO29" s="69"/>
      <c r="IP29" s="69"/>
      <c r="IQ29" s="69"/>
      <c r="IR29" s="69"/>
      <c r="IS29" s="69"/>
      <c r="IT29" s="69"/>
      <c r="IU29" s="69"/>
      <c r="IV29" s="69"/>
    </row>
    <row r="30" spans="1:256" ht="18" customHeight="1">
      <c r="A30" s="12" t="s">
        <v>152</v>
      </c>
      <c r="B30" s="12"/>
      <c r="C30" s="12"/>
      <c r="D30" s="12"/>
      <c r="E30" s="12"/>
      <c r="F30" s="70">
        <v>2101449</v>
      </c>
      <c r="G30" s="12"/>
      <c r="H30" s="68"/>
      <c r="I30" s="69"/>
      <c r="J30" s="69"/>
      <c r="K30" s="69"/>
      <c r="L30" s="69"/>
      <c r="M30" s="69"/>
      <c r="N30" s="69"/>
      <c r="O30" s="69"/>
      <c r="P30" s="69"/>
      <c r="Q30" s="69"/>
      <c r="R30" s="69"/>
      <c r="S30" s="69"/>
      <c r="T30" s="69"/>
      <c r="U30" s="69"/>
      <c r="V30" s="69"/>
      <c r="W30" s="69"/>
      <c r="X30" s="69"/>
      <c r="Y30" s="69"/>
      <c r="Z30" s="69"/>
      <c r="AA30" s="69"/>
      <c r="AB30" s="69"/>
      <c r="AC30" s="69"/>
      <c r="AD30" s="69"/>
      <c r="AE30" s="69"/>
      <c r="AF30" s="69"/>
      <c r="AG30" s="69"/>
      <c r="AH30" s="69"/>
      <c r="AI30" s="69"/>
      <c r="AJ30" s="69"/>
      <c r="AK30" s="69"/>
      <c r="AL30" s="69"/>
      <c r="AM30" s="69"/>
      <c r="AN30" s="69"/>
      <c r="AO30" s="69"/>
      <c r="AP30" s="69"/>
      <c r="AQ30" s="69"/>
      <c r="AR30" s="69"/>
      <c r="AS30" s="69"/>
      <c r="AT30" s="69"/>
      <c r="AU30" s="69"/>
      <c r="AV30" s="69"/>
      <c r="AW30" s="69"/>
      <c r="AX30" s="69"/>
      <c r="AY30" s="69"/>
      <c r="AZ30" s="69"/>
      <c r="BA30" s="69"/>
      <c r="BB30" s="69"/>
      <c r="BC30" s="69"/>
      <c r="BD30" s="69"/>
      <c r="BE30" s="69"/>
      <c r="BF30" s="69"/>
      <c r="BG30" s="69"/>
      <c r="BH30" s="69"/>
      <c r="BI30" s="69"/>
      <c r="BJ30" s="69"/>
      <c r="BK30" s="69"/>
      <c r="BL30" s="69"/>
      <c r="BM30" s="69"/>
      <c r="BN30" s="69"/>
      <c r="BO30" s="69"/>
      <c r="BP30" s="69"/>
      <c r="BQ30" s="69"/>
      <c r="BR30" s="69"/>
      <c r="BS30" s="69"/>
      <c r="BT30" s="69"/>
      <c r="BU30" s="69"/>
      <c r="BV30" s="69"/>
      <c r="BW30" s="69"/>
      <c r="BX30" s="69"/>
      <c r="BY30" s="69"/>
      <c r="BZ30" s="69"/>
      <c r="CA30" s="69"/>
      <c r="CB30" s="69"/>
      <c r="CC30" s="69"/>
      <c r="CD30" s="69"/>
      <c r="CE30" s="69"/>
      <c r="CF30" s="69"/>
      <c r="CG30" s="69"/>
      <c r="CH30" s="69"/>
      <c r="CI30" s="69"/>
      <c r="CJ30" s="69"/>
      <c r="CK30" s="69"/>
      <c r="CL30" s="69"/>
      <c r="CM30" s="69"/>
      <c r="CN30" s="69"/>
      <c r="CO30" s="69"/>
      <c r="CP30" s="69"/>
      <c r="CQ30" s="69"/>
      <c r="CR30" s="69"/>
      <c r="CS30" s="69"/>
      <c r="CT30" s="69"/>
      <c r="CU30" s="69"/>
      <c r="CV30" s="69"/>
      <c r="CW30" s="69"/>
      <c r="CX30" s="69"/>
      <c r="CY30" s="69"/>
      <c r="CZ30" s="69"/>
      <c r="DA30" s="69"/>
      <c r="DB30" s="69"/>
      <c r="DC30" s="69"/>
      <c r="DD30" s="69"/>
      <c r="DE30" s="69"/>
      <c r="DF30" s="69"/>
      <c r="DG30" s="69"/>
      <c r="DH30" s="69"/>
      <c r="DI30" s="69"/>
      <c r="DJ30" s="69"/>
      <c r="DK30" s="69"/>
      <c r="DL30" s="69"/>
      <c r="DM30" s="69"/>
      <c r="DN30" s="69"/>
      <c r="DO30" s="69"/>
      <c r="DP30" s="69"/>
      <c r="DQ30" s="69"/>
      <c r="DR30" s="69"/>
      <c r="DS30" s="69"/>
      <c r="DT30" s="69"/>
      <c r="DU30" s="69"/>
      <c r="DV30" s="69"/>
      <c r="DW30" s="69"/>
      <c r="DX30" s="69"/>
      <c r="DY30" s="69"/>
      <c r="DZ30" s="69"/>
      <c r="EA30" s="69"/>
      <c r="EB30" s="69"/>
      <c r="EC30" s="69"/>
      <c r="ED30" s="69"/>
      <c r="EE30" s="69"/>
      <c r="EF30" s="69"/>
      <c r="EG30" s="69"/>
      <c r="EH30" s="69"/>
      <c r="EI30" s="69"/>
      <c r="EJ30" s="69"/>
      <c r="EK30" s="69"/>
      <c r="EL30" s="69"/>
      <c r="EM30" s="69"/>
      <c r="EN30" s="69"/>
      <c r="EO30" s="69"/>
      <c r="EP30" s="69"/>
      <c r="EQ30" s="69"/>
      <c r="ER30" s="69"/>
      <c r="ES30" s="69"/>
      <c r="ET30" s="69"/>
      <c r="EU30" s="69"/>
      <c r="EV30" s="69"/>
      <c r="EW30" s="69"/>
      <c r="EX30" s="69"/>
      <c r="EY30" s="69"/>
      <c r="EZ30" s="69"/>
      <c r="FA30" s="69"/>
      <c r="FB30" s="69"/>
      <c r="FC30" s="69"/>
      <c r="FD30" s="69"/>
      <c r="FE30" s="69"/>
      <c r="FF30" s="69"/>
      <c r="FG30" s="69"/>
      <c r="FH30" s="69"/>
      <c r="FI30" s="69"/>
      <c r="FJ30" s="69"/>
      <c r="FK30" s="69"/>
      <c r="FL30" s="69"/>
      <c r="FM30" s="69"/>
      <c r="FN30" s="69"/>
      <c r="FO30" s="69"/>
      <c r="FP30" s="69"/>
      <c r="FQ30" s="69"/>
      <c r="FR30" s="69"/>
      <c r="FS30" s="69"/>
      <c r="FT30" s="69"/>
      <c r="FU30" s="69"/>
      <c r="FV30" s="69"/>
      <c r="FW30" s="69"/>
      <c r="FX30" s="69"/>
      <c r="FY30" s="69"/>
      <c r="FZ30" s="69"/>
      <c r="GA30" s="69"/>
      <c r="GB30" s="69"/>
      <c r="GC30" s="69"/>
      <c r="GD30" s="69"/>
      <c r="GE30" s="69"/>
      <c r="GF30" s="69"/>
      <c r="GG30" s="69"/>
      <c r="GH30" s="69"/>
      <c r="GI30" s="69"/>
      <c r="GJ30" s="69"/>
      <c r="GK30" s="69"/>
      <c r="GL30" s="69"/>
      <c r="GM30" s="69"/>
      <c r="GN30" s="69"/>
      <c r="GO30" s="69"/>
      <c r="GP30" s="69"/>
      <c r="GQ30" s="69"/>
      <c r="GR30" s="69"/>
      <c r="GS30" s="69"/>
      <c r="GT30" s="69"/>
      <c r="GU30" s="69"/>
      <c r="GV30" s="69"/>
      <c r="GW30" s="69"/>
      <c r="GX30" s="69"/>
      <c r="GY30" s="69"/>
      <c r="GZ30" s="69"/>
      <c r="HA30" s="69"/>
      <c r="HB30" s="69"/>
      <c r="HC30" s="69"/>
      <c r="HD30" s="69"/>
      <c r="HE30" s="69"/>
      <c r="HF30" s="69"/>
      <c r="HG30" s="69"/>
      <c r="HH30" s="69"/>
      <c r="HI30" s="69"/>
      <c r="HJ30" s="69"/>
      <c r="HK30" s="69"/>
      <c r="HL30" s="69"/>
      <c r="HM30" s="69"/>
      <c r="HN30" s="69"/>
      <c r="HO30" s="69"/>
      <c r="HP30" s="69"/>
      <c r="HQ30" s="69"/>
      <c r="HR30" s="69"/>
      <c r="HS30" s="69"/>
      <c r="HT30" s="69"/>
      <c r="HU30" s="69"/>
      <c r="HV30" s="69"/>
      <c r="HW30" s="69"/>
      <c r="HX30" s="69"/>
      <c r="HY30" s="69"/>
      <c r="HZ30" s="69"/>
      <c r="IA30" s="69"/>
      <c r="IB30" s="69"/>
      <c r="IC30" s="69"/>
      <c r="ID30" s="69"/>
      <c r="IE30" s="69"/>
      <c r="IF30" s="69"/>
      <c r="IG30" s="69"/>
      <c r="IH30" s="69"/>
      <c r="II30" s="69"/>
      <c r="IJ30" s="69"/>
      <c r="IK30" s="69"/>
      <c r="IL30" s="69"/>
      <c r="IM30" s="69"/>
      <c r="IN30" s="69"/>
      <c r="IO30" s="69"/>
      <c r="IP30" s="69"/>
      <c r="IQ30" s="69"/>
      <c r="IR30" s="69"/>
      <c r="IS30" s="69"/>
      <c r="IT30" s="69"/>
      <c r="IU30" s="69"/>
      <c r="IV30" s="69"/>
    </row>
    <row r="31" spans="1:256" ht="18" customHeight="1">
      <c r="A31" s="12" t="s">
        <v>153</v>
      </c>
      <c r="B31" s="12"/>
      <c r="C31" s="12"/>
      <c r="D31" s="12"/>
      <c r="E31" s="12"/>
      <c r="F31" s="70">
        <v>49975</v>
      </c>
      <c r="G31" s="12"/>
      <c r="H31" s="68"/>
      <c r="I31" s="69"/>
      <c r="J31" s="69"/>
      <c r="K31" s="69"/>
      <c r="L31" s="69"/>
      <c r="M31" s="69"/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69"/>
      <c r="AB31" s="69"/>
      <c r="AC31" s="69"/>
      <c r="AD31" s="69"/>
      <c r="AE31" s="69"/>
      <c r="AF31" s="69"/>
      <c r="AG31" s="69"/>
      <c r="AH31" s="69"/>
      <c r="AI31" s="69"/>
      <c r="AJ31" s="69"/>
      <c r="AK31" s="69"/>
      <c r="AL31" s="69"/>
      <c r="AM31" s="69"/>
      <c r="AN31" s="69"/>
      <c r="AO31" s="69"/>
      <c r="AP31" s="69"/>
      <c r="AQ31" s="69"/>
      <c r="AR31" s="69"/>
      <c r="AS31" s="69"/>
      <c r="AT31" s="69"/>
      <c r="AU31" s="69"/>
      <c r="AV31" s="69"/>
      <c r="AW31" s="69"/>
      <c r="AX31" s="69"/>
      <c r="AY31" s="69"/>
      <c r="AZ31" s="69"/>
      <c r="BA31" s="69"/>
      <c r="BB31" s="69"/>
      <c r="BC31" s="69"/>
      <c r="BD31" s="69"/>
      <c r="BE31" s="69"/>
      <c r="BF31" s="69"/>
      <c r="BG31" s="69"/>
      <c r="BH31" s="69"/>
      <c r="BI31" s="69"/>
      <c r="BJ31" s="69"/>
      <c r="BK31" s="69"/>
      <c r="BL31" s="69"/>
      <c r="BM31" s="69"/>
      <c r="BN31" s="69"/>
      <c r="BO31" s="69"/>
      <c r="BP31" s="69"/>
      <c r="BQ31" s="69"/>
      <c r="BR31" s="69"/>
      <c r="BS31" s="69"/>
      <c r="BT31" s="69"/>
      <c r="BU31" s="69"/>
      <c r="BV31" s="69"/>
      <c r="BW31" s="69"/>
      <c r="BX31" s="69"/>
      <c r="BY31" s="69"/>
      <c r="BZ31" s="69"/>
      <c r="CA31" s="69"/>
      <c r="CB31" s="69"/>
      <c r="CC31" s="69"/>
      <c r="CD31" s="69"/>
      <c r="CE31" s="69"/>
      <c r="CF31" s="69"/>
      <c r="CG31" s="69"/>
      <c r="CH31" s="69"/>
      <c r="CI31" s="69"/>
      <c r="CJ31" s="69"/>
      <c r="CK31" s="69"/>
      <c r="CL31" s="69"/>
      <c r="CM31" s="69"/>
      <c r="CN31" s="69"/>
      <c r="CO31" s="69"/>
      <c r="CP31" s="69"/>
      <c r="CQ31" s="69"/>
      <c r="CR31" s="69"/>
      <c r="CS31" s="69"/>
      <c r="CT31" s="69"/>
      <c r="CU31" s="69"/>
      <c r="CV31" s="69"/>
      <c r="CW31" s="69"/>
      <c r="CX31" s="69"/>
      <c r="CY31" s="69"/>
      <c r="CZ31" s="69"/>
      <c r="DA31" s="69"/>
      <c r="DB31" s="69"/>
      <c r="DC31" s="69"/>
      <c r="DD31" s="69"/>
      <c r="DE31" s="69"/>
      <c r="DF31" s="69"/>
      <c r="DG31" s="69"/>
      <c r="DH31" s="69"/>
      <c r="DI31" s="69"/>
      <c r="DJ31" s="69"/>
      <c r="DK31" s="69"/>
      <c r="DL31" s="69"/>
      <c r="DM31" s="69"/>
      <c r="DN31" s="69"/>
      <c r="DO31" s="69"/>
      <c r="DP31" s="69"/>
      <c r="DQ31" s="69"/>
      <c r="DR31" s="69"/>
      <c r="DS31" s="69"/>
      <c r="DT31" s="69"/>
      <c r="DU31" s="69"/>
      <c r="DV31" s="69"/>
      <c r="DW31" s="69"/>
      <c r="DX31" s="69"/>
      <c r="DY31" s="69"/>
      <c r="DZ31" s="69"/>
      <c r="EA31" s="69"/>
      <c r="EB31" s="69"/>
      <c r="EC31" s="69"/>
      <c r="ED31" s="69"/>
      <c r="EE31" s="69"/>
      <c r="EF31" s="69"/>
      <c r="EG31" s="69"/>
      <c r="EH31" s="69"/>
      <c r="EI31" s="69"/>
      <c r="EJ31" s="69"/>
      <c r="EK31" s="69"/>
      <c r="EL31" s="69"/>
      <c r="EM31" s="69"/>
      <c r="EN31" s="69"/>
      <c r="EO31" s="69"/>
      <c r="EP31" s="69"/>
      <c r="EQ31" s="69"/>
      <c r="ER31" s="69"/>
      <c r="ES31" s="69"/>
      <c r="ET31" s="69"/>
      <c r="EU31" s="69"/>
      <c r="EV31" s="69"/>
      <c r="EW31" s="69"/>
      <c r="EX31" s="69"/>
      <c r="EY31" s="69"/>
      <c r="EZ31" s="69"/>
      <c r="FA31" s="69"/>
      <c r="FB31" s="69"/>
      <c r="FC31" s="69"/>
      <c r="FD31" s="69"/>
      <c r="FE31" s="69"/>
      <c r="FF31" s="69"/>
      <c r="FG31" s="69"/>
      <c r="FH31" s="69"/>
      <c r="FI31" s="69"/>
      <c r="FJ31" s="69"/>
      <c r="FK31" s="69"/>
      <c r="FL31" s="69"/>
      <c r="FM31" s="69"/>
      <c r="FN31" s="69"/>
      <c r="FO31" s="69"/>
      <c r="FP31" s="69"/>
      <c r="FQ31" s="69"/>
      <c r="FR31" s="69"/>
      <c r="FS31" s="69"/>
      <c r="FT31" s="69"/>
      <c r="FU31" s="69"/>
      <c r="FV31" s="69"/>
      <c r="FW31" s="69"/>
      <c r="FX31" s="69"/>
      <c r="FY31" s="69"/>
      <c r="FZ31" s="69"/>
      <c r="GA31" s="69"/>
      <c r="GB31" s="69"/>
      <c r="GC31" s="69"/>
      <c r="GD31" s="69"/>
      <c r="GE31" s="69"/>
      <c r="GF31" s="69"/>
      <c r="GG31" s="69"/>
      <c r="GH31" s="69"/>
      <c r="GI31" s="69"/>
      <c r="GJ31" s="69"/>
      <c r="GK31" s="69"/>
      <c r="GL31" s="69"/>
      <c r="GM31" s="69"/>
      <c r="GN31" s="69"/>
      <c r="GO31" s="69"/>
      <c r="GP31" s="69"/>
      <c r="GQ31" s="69"/>
      <c r="GR31" s="69"/>
      <c r="GS31" s="69"/>
      <c r="GT31" s="69"/>
      <c r="GU31" s="69"/>
      <c r="GV31" s="69"/>
      <c r="GW31" s="69"/>
      <c r="GX31" s="69"/>
      <c r="GY31" s="69"/>
      <c r="GZ31" s="69"/>
      <c r="HA31" s="69"/>
      <c r="HB31" s="69"/>
      <c r="HC31" s="69"/>
      <c r="HD31" s="69"/>
      <c r="HE31" s="69"/>
      <c r="HF31" s="69"/>
      <c r="HG31" s="69"/>
      <c r="HH31" s="69"/>
      <c r="HI31" s="69"/>
      <c r="HJ31" s="69"/>
      <c r="HK31" s="69"/>
      <c r="HL31" s="69"/>
      <c r="HM31" s="69"/>
      <c r="HN31" s="69"/>
      <c r="HO31" s="69"/>
      <c r="HP31" s="69"/>
      <c r="HQ31" s="69"/>
      <c r="HR31" s="69"/>
      <c r="HS31" s="69"/>
      <c r="HT31" s="69"/>
      <c r="HU31" s="69"/>
      <c r="HV31" s="69"/>
      <c r="HW31" s="69"/>
      <c r="HX31" s="69"/>
      <c r="HY31" s="69"/>
      <c r="HZ31" s="69"/>
      <c r="IA31" s="69"/>
      <c r="IB31" s="69"/>
      <c r="IC31" s="69"/>
      <c r="ID31" s="69"/>
      <c r="IE31" s="69"/>
      <c r="IF31" s="69"/>
      <c r="IG31" s="69"/>
      <c r="IH31" s="69"/>
      <c r="II31" s="69"/>
      <c r="IJ31" s="69"/>
      <c r="IK31" s="69"/>
      <c r="IL31" s="69"/>
      <c r="IM31" s="69"/>
      <c r="IN31" s="69"/>
      <c r="IO31" s="69"/>
      <c r="IP31" s="69"/>
      <c r="IQ31" s="69"/>
      <c r="IR31" s="69"/>
      <c r="IS31" s="69"/>
      <c r="IT31" s="69"/>
      <c r="IU31" s="69"/>
      <c r="IV31" s="69"/>
    </row>
    <row r="32" spans="1:256" ht="18" customHeight="1">
      <c r="A32" s="12" t="s">
        <v>154</v>
      </c>
      <c r="F32" s="70">
        <v>54450</v>
      </c>
    </row>
    <row r="33" spans="1:256" ht="18" customHeight="1">
      <c r="F33" s="11">
        <f>SUM(F21:F32)</f>
        <v>2291584</v>
      </c>
    </row>
    <row r="34" spans="1:256" ht="18" customHeight="1"/>
    <row r="35" spans="1:256" ht="18" customHeight="1"/>
    <row r="36" spans="1:256" ht="18" customHeight="1">
      <c r="F36" s="70"/>
    </row>
    <row r="37" spans="1:256" ht="18" customHeight="1">
      <c r="F37" s="74"/>
    </row>
    <row r="38" spans="1:256" ht="18" customHeight="1">
      <c r="F38" s="70"/>
    </row>
    <row r="39" spans="1:256" ht="18" customHeight="1">
      <c r="F39" s="70"/>
    </row>
    <row r="40" spans="1:256" ht="18" customHeight="1">
      <c r="F40" s="70"/>
    </row>
    <row r="41" spans="1:256" ht="18" customHeight="1">
      <c r="F41" s="70"/>
    </row>
    <row r="42" spans="1:256" ht="18" customHeight="1">
      <c r="F42" s="70"/>
    </row>
    <row r="43" spans="1:256" ht="18" customHeight="1">
      <c r="F43" s="70"/>
    </row>
    <row r="44" spans="1:256" ht="18" customHeight="1">
      <c r="F44" s="70"/>
    </row>
    <row r="45" spans="1:256" ht="18" customHeight="1">
      <c r="F45" s="70"/>
    </row>
    <row r="46" spans="1:256" ht="18" customHeight="1">
      <c r="F46" s="70"/>
    </row>
    <row r="47" spans="1:256" ht="24.9" customHeight="1">
      <c r="A47" s="66"/>
      <c r="B47" s="67"/>
      <c r="C47" s="67"/>
      <c r="D47" s="67"/>
      <c r="E47" s="67"/>
      <c r="F47" s="70"/>
      <c r="G47" s="67"/>
      <c r="H47" s="68"/>
      <c r="I47" s="69"/>
      <c r="J47" s="69"/>
      <c r="K47" s="69"/>
      <c r="L47" s="69"/>
      <c r="M47" s="69"/>
      <c r="N47" s="69"/>
      <c r="O47" s="69"/>
      <c r="P47" s="69"/>
      <c r="Q47" s="69"/>
      <c r="R47" s="69"/>
      <c r="S47" s="69"/>
      <c r="T47" s="69"/>
      <c r="U47" s="69"/>
      <c r="V47" s="69"/>
      <c r="W47" s="69"/>
      <c r="X47" s="69"/>
      <c r="Y47" s="69"/>
      <c r="Z47" s="69"/>
      <c r="AA47" s="69"/>
      <c r="AB47" s="69"/>
      <c r="AC47" s="69"/>
      <c r="AD47" s="69"/>
      <c r="AE47" s="69"/>
      <c r="AF47" s="69"/>
      <c r="AG47" s="69"/>
      <c r="AH47" s="69"/>
      <c r="AI47" s="69"/>
      <c r="AJ47" s="69"/>
      <c r="AK47" s="69"/>
      <c r="AL47" s="69"/>
      <c r="AM47" s="69"/>
      <c r="AN47" s="69"/>
      <c r="AO47" s="69"/>
      <c r="AP47" s="69"/>
      <c r="AQ47" s="69"/>
      <c r="AR47" s="69"/>
      <c r="AS47" s="69"/>
      <c r="AT47" s="69"/>
      <c r="AU47" s="69"/>
      <c r="AV47" s="69"/>
      <c r="AW47" s="69"/>
      <c r="AX47" s="69"/>
      <c r="AY47" s="69"/>
      <c r="AZ47" s="69"/>
      <c r="BA47" s="69"/>
      <c r="BB47" s="69"/>
      <c r="BC47" s="69"/>
      <c r="BD47" s="69"/>
      <c r="BE47" s="69"/>
      <c r="BF47" s="69"/>
      <c r="BG47" s="69"/>
      <c r="BH47" s="69"/>
      <c r="BI47" s="69"/>
      <c r="BJ47" s="69"/>
      <c r="BK47" s="69"/>
      <c r="BL47" s="69"/>
      <c r="BM47" s="69"/>
      <c r="BN47" s="69"/>
      <c r="BO47" s="69"/>
      <c r="BP47" s="69"/>
      <c r="BQ47" s="69"/>
      <c r="BR47" s="69"/>
      <c r="BS47" s="69"/>
      <c r="BT47" s="69"/>
      <c r="BU47" s="69"/>
      <c r="BV47" s="69"/>
      <c r="BW47" s="69"/>
      <c r="BX47" s="69"/>
      <c r="BY47" s="69"/>
      <c r="BZ47" s="69"/>
      <c r="CA47" s="69"/>
      <c r="CB47" s="69"/>
      <c r="CC47" s="69"/>
      <c r="CD47" s="69"/>
      <c r="CE47" s="69"/>
      <c r="CF47" s="69"/>
      <c r="CG47" s="69"/>
      <c r="CH47" s="69"/>
      <c r="CI47" s="69"/>
      <c r="CJ47" s="69"/>
      <c r="CK47" s="69"/>
      <c r="CL47" s="69"/>
      <c r="CM47" s="69"/>
      <c r="CN47" s="69"/>
      <c r="CO47" s="69"/>
      <c r="CP47" s="69"/>
      <c r="CQ47" s="69"/>
      <c r="CR47" s="69"/>
      <c r="CS47" s="69"/>
      <c r="CT47" s="69"/>
      <c r="CU47" s="69"/>
      <c r="CV47" s="69"/>
      <c r="CW47" s="69"/>
      <c r="CX47" s="69"/>
      <c r="CY47" s="69"/>
      <c r="CZ47" s="69"/>
      <c r="DA47" s="69"/>
      <c r="DB47" s="69"/>
      <c r="DC47" s="69"/>
      <c r="DD47" s="69"/>
      <c r="DE47" s="69"/>
      <c r="DF47" s="69"/>
      <c r="DG47" s="69"/>
      <c r="DH47" s="69"/>
      <c r="DI47" s="69"/>
      <c r="DJ47" s="69"/>
      <c r="DK47" s="69"/>
      <c r="DL47" s="69"/>
      <c r="DM47" s="69"/>
      <c r="DN47" s="69"/>
      <c r="DO47" s="69"/>
      <c r="DP47" s="69"/>
      <c r="DQ47" s="69"/>
      <c r="DR47" s="69"/>
      <c r="DS47" s="69"/>
      <c r="DT47" s="69"/>
      <c r="DU47" s="69"/>
      <c r="DV47" s="69"/>
      <c r="DW47" s="69"/>
      <c r="DX47" s="69"/>
      <c r="DY47" s="69"/>
      <c r="DZ47" s="69"/>
      <c r="EA47" s="69"/>
      <c r="EB47" s="69"/>
      <c r="EC47" s="69"/>
      <c r="ED47" s="69"/>
      <c r="EE47" s="69"/>
      <c r="EF47" s="69"/>
      <c r="EG47" s="69"/>
      <c r="EH47" s="69"/>
      <c r="EI47" s="69"/>
      <c r="EJ47" s="69"/>
      <c r="EK47" s="69"/>
      <c r="EL47" s="69"/>
      <c r="EM47" s="69"/>
      <c r="EN47" s="69"/>
      <c r="EO47" s="69"/>
      <c r="EP47" s="69"/>
      <c r="EQ47" s="69"/>
      <c r="ER47" s="69"/>
      <c r="ES47" s="69"/>
      <c r="ET47" s="69"/>
      <c r="EU47" s="69"/>
      <c r="EV47" s="69"/>
      <c r="EW47" s="69"/>
      <c r="EX47" s="69"/>
      <c r="EY47" s="69"/>
      <c r="EZ47" s="69"/>
      <c r="FA47" s="69"/>
      <c r="FB47" s="69"/>
      <c r="FC47" s="69"/>
      <c r="FD47" s="69"/>
      <c r="FE47" s="69"/>
      <c r="FF47" s="69"/>
      <c r="FG47" s="69"/>
      <c r="FH47" s="69"/>
      <c r="FI47" s="69"/>
      <c r="FJ47" s="69"/>
      <c r="FK47" s="69"/>
      <c r="FL47" s="69"/>
      <c r="FM47" s="69"/>
      <c r="FN47" s="69"/>
      <c r="FO47" s="69"/>
      <c r="FP47" s="69"/>
      <c r="FQ47" s="69"/>
      <c r="FR47" s="69"/>
      <c r="FS47" s="69"/>
      <c r="FT47" s="69"/>
      <c r="FU47" s="69"/>
      <c r="FV47" s="69"/>
      <c r="FW47" s="69"/>
      <c r="FX47" s="69"/>
      <c r="FY47" s="69"/>
      <c r="FZ47" s="69"/>
      <c r="GA47" s="69"/>
      <c r="GB47" s="69"/>
      <c r="GC47" s="69"/>
      <c r="GD47" s="69"/>
      <c r="GE47" s="69"/>
      <c r="GF47" s="69"/>
      <c r="GG47" s="69"/>
      <c r="GH47" s="69"/>
      <c r="GI47" s="69"/>
      <c r="GJ47" s="69"/>
      <c r="GK47" s="69"/>
      <c r="GL47" s="69"/>
      <c r="GM47" s="69"/>
      <c r="GN47" s="69"/>
      <c r="GO47" s="69"/>
      <c r="GP47" s="69"/>
      <c r="GQ47" s="69"/>
      <c r="GR47" s="69"/>
      <c r="GS47" s="69"/>
      <c r="GT47" s="69"/>
      <c r="GU47" s="69"/>
      <c r="GV47" s="69"/>
      <c r="GW47" s="69"/>
      <c r="GX47" s="69"/>
      <c r="GY47" s="69"/>
      <c r="GZ47" s="69"/>
      <c r="HA47" s="69"/>
      <c r="HB47" s="69"/>
      <c r="HC47" s="69"/>
      <c r="HD47" s="69"/>
      <c r="HE47" s="69"/>
      <c r="HF47" s="69"/>
      <c r="HG47" s="69"/>
      <c r="HH47" s="69"/>
      <c r="HI47" s="69"/>
      <c r="HJ47" s="69"/>
      <c r="HK47" s="69"/>
      <c r="HL47" s="69"/>
      <c r="HM47" s="69"/>
      <c r="HN47" s="69"/>
      <c r="HO47" s="69"/>
      <c r="HP47" s="69"/>
      <c r="HQ47" s="69"/>
      <c r="HR47" s="69"/>
      <c r="HS47" s="69"/>
      <c r="HT47" s="69"/>
      <c r="HU47" s="69"/>
      <c r="HV47" s="69"/>
      <c r="HW47" s="69"/>
      <c r="HX47" s="69"/>
      <c r="HY47" s="69"/>
      <c r="HZ47" s="69"/>
      <c r="IA47" s="69"/>
      <c r="IB47" s="69"/>
      <c r="IC47" s="69"/>
      <c r="ID47" s="69"/>
      <c r="IE47" s="69"/>
      <c r="IF47" s="69"/>
      <c r="IG47" s="69"/>
      <c r="IH47" s="69"/>
      <c r="II47" s="69"/>
      <c r="IJ47" s="69"/>
      <c r="IK47" s="69"/>
      <c r="IL47" s="69"/>
      <c r="IM47" s="69"/>
      <c r="IN47" s="69"/>
      <c r="IO47" s="69"/>
      <c r="IP47" s="69"/>
      <c r="IQ47" s="69"/>
      <c r="IR47" s="69"/>
      <c r="IS47" s="69"/>
      <c r="IT47" s="69"/>
      <c r="IU47" s="69"/>
      <c r="IV47" s="69"/>
    </row>
  </sheetData>
  <mergeCells count="1">
    <mergeCell ref="B3:D3"/>
  </mergeCells>
  <pageMargins left="0.19685039370078741" right="0.11811023622047245" top="0.19685039370078741" bottom="0.19685039370078741" header="0" footer="0"/>
  <pageSetup paperSize="9" orientation="portrait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IV53"/>
  <sheetViews>
    <sheetView tabSelected="1" zoomScale="79" zoomScaleNormal="79" workbookViewId="0">
      <selection activeCell="H17" sqref="H17"/>
    </sheetView>
  </sheetViews>
  <sheetFormatPr defaultColWidth="9.109375" defaultRowHeight="24.9" customHeight="1"/>
  <cols>
    <col min="1" max="1" width="17.5546875" style="80" customWidth="1"/>
    <col min="2" max="2" width="14.44140625" style="77" customWidth="1"/>
    <col min="3" max="3" width="13.5546875" style="77" customWidth="1"/>
    <col min="4" max="4" width="13.88671875" style="77" customWidth="1"/>
    <col min="5" max="5" width="14.6640625" style="77" customWidth="1"/>
    <col min="6" max="6" width="16.33203125" style="77" customWidth="1"/>
    <col min="7" max="7" width="18.33203125" style="77" customWidth="1"/>
    <col min="8" max="8" width="19.88671875" style="78" customWidth="1"/>
    <col min="9" max="16384" width="9.109375" style="79"/>
  </cols>
  <sheetData>
    <row r="1" spans="1:255" ht="15.6">
      <c r="A1" s="76" t="s">
        <v>168</v>
      </c>
    </row>
    <row r="2" spans="1:255" ht="16.2" thickBot="1">
      <c r="A2" s="76"/>
    </row>
    <row r="3" spans="1:255" ht="15.6">
      <c r="B3" s="119" t="s">
        <v>27</v>
      </c>
      <c r="C3" s="120"/>
      <c r="D3" s="120"/>
      <c r="E3" s="108" t="s">
        <v>28</v>
      </c>
      <c r="F3" s="112" t="s">
        <v>29</v>
      </c>
      <c r="G3" s="79"/>
      <c r="H3" s="79"/>
    </row>
    <row r="4" spans="1:255" ht="16.2" thickBot="1">
      <c r="A4" s="81"/>
      <c r="B4" s="82" t="s">
        <v>160</v>
      </c>
      <c r="C4" s="83" t="s">
        <v>31</v>
      </c>
      <c r="D4" s="83" t="s">
        <v>33</v>
      </c>
      <c r="E4" s="84"/>
      <c r="F4" s="113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85"/>
      <c r="GW4" s="85"/>
      <c r="GX4" s="85"/>
      <c r="GY4" s="85"/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  <c r="HM4" s="85"/>
      <c r="HN4" s="85"/>
      <c r="HO4" s="85"/>
      <c r="HP4" s="85"/>
      <c r="HQ4" s="85"/>
      <c r="HR4" s="85"/>
      <c r="HS4" s="85"/>
      <c r="HT4" s="85"/>
      <c r="HU4" s="85"/>
      <c r="HV4" s="85"/>
      <c r="HW4" s="85"/>
      <c r="HX4" s="85"/>
      <c r="HY4" s="85"/>
      <c r="HZ4" s="85"/>
      <c r="IA4" s="85"/>
      <c r="IB4" s="85"/>
      <c r="IC4" s="85"/>
      <c r="ID4" s="85"/>
      <c r="IE4" s="85"/>
      <c r="IF4" s="85"/>
      <c r="IG4" s="85"/>
      <c r="IH4" s="85"/>
      <c r="II4" s="85"/>
      <c r="IJ4" s="85"/>
      <c r="IK4" s="85"/>
      <c r="IL4" s="85"/>
      <c r="IM4" s="85"/>
      <c r="IN4" s="85"/>
      <c r="IO4" s="85"/>
      <c r="IP4" s="85"/>
      <c r="IQ4" s="85"/>
      <c r="IR4" s="85"/>
      <c r="IS4" s="85"/>
      <c r="IT4" s="85"/>
      <c r="IU4" s="85"/>
    </row>
    <row r="5" spans="1:255" ht="15.6">
      <c r="A5" s="105" t="s">
        <v>35</v>
      </c>
      <c r="B5" s="86"/>
      <c r="C5" s="110"/>
      <c r="D5" s="110"/>
      <c r="E5" s="87"/>
      <c r="F5" s="111">
        <v>872082</v>
      </c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8"/>
      <c r="AS5" s="88"/>
      <c r="AT5" s="88"/>
      <c r="AU5" s="88"/>
      <c r="AV5" s="88"/>
      <c r="AW5" s="88"/>
      <c r="AX5" s="88"/>
      <c r="AY5" s="88"/>
      <c r="AZ5" s="88"/>
      <c r="BA5" s="88"/>
      <c r="BB5" s="88"/>
      <c r="BC5" s="88"/>
      <c r="BD5" s="88"/>
      <c r="BE5" s="88"/>
      <c r="BF5" s="88"/>
      <c r="BG5" s="88"/>
      <c r="BH5" s="88"/>
      <c r="BI5" s="88"/>
      <c r="BJ5" s="88"/>
      <c r="BK5" s="88"/>
      <c r="BL5" s="88"/>
      <c r="BM5" s="88"/>
      <c r="BN5" s="88"/>
      <c r="BO5" s="88"/>
      <c r="BP5" s="88"/>
      <c r="BQ5" s="88"/>
      <c r="BR5" s="88"/>
      <c r="BS5" s="88"/>
      <c r="BT5" s="88"/>
      <c r="BU5" s="88"/>
      <c r="BV5" s="88"/>
      <c r="BW5" s="88"/>
      <c r="BX5" s="88"/>
      <c r="BY5" s="88"/>
      <c r="BZ5" s="88"/>
      <c r="CA5" s="88"/>
      <c r="CB5" s="88"/>
      <c r="CC5" s="88"/>
      <c r="CD5" s="88"/>
      <c r="CE5" s="88"/>
      <c r="CF5" s="88"/>
      <c r="CG5" s="88"/>
      <c r="CH5" s="88"/>
      <c r="CI5" s="88"/>
      <c r="CJ5" s="88"/>
      <c r="CK5" s="88"/>
      <c r="CL5" s="88"/>
      <c r="CM5" s="88"/>
      <c r="CN5" s="88"/>
      <c r="CO5" s="88"/>
      <c r="CP5" s="88"/>
      <c r="CQ5" s="88"/>
      <c r="CR5" s="88"/>
      <c r="CS5" s="88"/>
      <c r="CT5" s="88"/>
      <c r="CU5" s="88"/>
      <c r="CV5" s="88"/>
      <c r="CW5" s="88"/>
      <c r="CX5" s="88"/>
      <c r="CY5" s="88"/>
      <c r="CZ5" s="88"/>
      <c r="DA5" s="88"/>
      <c r="DB5" s="88"/>
      <c r="DC5" s="88"/>
      <c r="DD5" s="88"/>
      <c r="DE5" s="88"/>
      <c r="DF5" s="88"/>
      <c r="DG5" s="88"/>
      <c r="DH5" s="88"/>
      <c r="DI5" s="88"/>
      <c r="DJ5" s="88"/>
      <c r="DK5" s="88"/>
      <c r="DL5" s="88"/>
      <c r="DM5" s="88"/>
      <c r="DN5" s="88"/>
      <c r="DO5" s="88"/>
      <c r="DP5" s="88"/>
      <c r="DQ5" s="88"/>
      <c r="DR5" s="88"/>
      <c r="DS5" s="88"/>
      <c r="DT5" s="88"/>
      <c r="DU5" s="88"/>
      <c r="DV5" s="88"/>
      <c r="DW5" s="88"/>
      <c r="DX5" s="88"/>
      <c r="DY5" s="88"/>
      <c r="DZ5" s="88"/>
      <c r="EA5" s="88"/>
      <c r="EB5" s="88"/>
      <c r="EC5" s="88"/>
      <c r="ED5" s="88"/>
      <c r="EE5" s="88"/>
      <c r="EF5" s="88"/>
      <c r="EG5" s="88"/>
      <c r="EH5" s="88"/>
      <c r="EI5" s="88"/>
      <c r="EJ5" s="88"/>
      <c r="EK5" s="88"/>
      <c r="EL5" s="88"/>
      <c r="EM5" s="88"/>
      <c r="EN5" s="88"/>
      <c r="EO5" s="88"/>
      <c r="EP5" s="88"/>
      <c r="EQ5" s="88"/>
      <c r="ER5" s="88"/>
      <c r="ES5" s="88"/>
      <c r="ET5" s="88"/>
      <c r="EU5" s="88"/>
      <c r="EV5" s="88"/>
      <c r="EW5" s="88"/>
      <c r="EX5" s="88"/>
      <c r="EY5" s="88"/>
      <c r="EZ5" s="88"/>
      <c r="FA5" s="88"/>
      <c r="FB5" s="88"/>
      <c r="FC5" s="88"/>
      <c r="FD5" s="88"/>
      <c r="FE5" s="88"/>
      <c r="FF5" s="88"/>
      <c r="FG5" s="88"/>
      <c r="FH5" s="88"/>
      <c r="FI5" s="88"/>
      <c r="FJ5" s="88"/>
      <c r="FK5" s="88"/>
      <c r="FL5" s="88"/>
      <c r="FM5" s="88"/>
      <c r="FN5" s="88"/>
      <c r="FO5" s="88"/>
      <c r="FP5" s="88"/>
      <c r="FQ5" s="88"/>
      <c r="FR5" s="88"/>
      <c r="FS5" s="88"/>
      <c r="FT5" s="88"/>
      <c r="FU5" s="88"/>
      <c r="FV5" s="88"/>
      <c r="FW5" s="88"/>
      <c r="FX5" s="88"/>
      <c r="FY5" s="88"/>
      <c r="FZ5" s="88"/>
      <c r="GA5" s="88"/>
      <c r="GB5" s="88"/>
      <c r="GC5" s="88"/>
      <c r="GD5" s="88"/>
      <c r="GE5" s="88"/>
      <c r="GF5" s="88"/>
      <c r="GG5" s="88"/>
      <c r="GH5" s="88"/>
      <c r="GI5" s="88"/>
      <c r="GJ5" s="88"/>
      <c r="GK5" s="88"/>
      <c r="GL5" s="88"/>
      <c r="GM5" s="88"/>
      <c r="GN5" s="88"/>
      <c r="GO5" s="88"/>
      <c r="GP5" s="88"/>
      <c r="GQ5" s="88"/>
      <c r="GR5" s="88"/>
      <c r="GS5" s="88"/>
      <c r="GT5" s="88"/>
      <c r="GU5" s="88"/>
      <c r="GV5" s="88"/>
      <c r="GW5" s="88"/>
      <c r="GX5" s="88"/>
      <c r="GY5" s="88"/>
      <c r="GZ5" s="88"/>
      <c r="HA5" s="88"/>
      <c r="HB5" s="88"/>
      <c r="HC5" s="88"/>
      <c r="HD5" s="88"/>
      <c r="HE5" s="88"/>
      <c r="HF5" s="88"/>
      <c r="HG5" s="88"/>
      <c r="HH5" s="88"/>
      <c r="HI5" s="88"/>
      <c r="HJ5" s="88"/>
      <c r="HK5" s="88"/>
      <c r="HL5" s="88"/>
      <c r="HM5" s="88"/>
      <c r="HN5" s="88"/>
      <c r="HO5" s="88"/>
      <c r="HP5" s="88"/>
      <c r="HQ5" s="88"/>
      <c r="HR5" s="88"/>
      <c r="HS5" s="88"/>
      <c r="HT5" s="88"/>
      <c r="HU5" s="88"/>
      <c r="HV5" s="88"/>
      <c r="HW5" s="88"/>
      <c r="HX5" s="88"/>
      <c r="HY5" s="88"/>
      <c r="HZ5" s="88"/>
      <c r="IA5" s="88"/>
      <c r="IB5" s="88"/>
      <c r="IC5" s="88"/>
      <c r="ID5" s="88"/>
      <c r="IE5" s="88"/>
      <c r="IF5" s="88"/>
      <c r="IG5" s="88"/>
      <c r="IH5" s="88"/>
      <c r="II5" s="88"/>
      <c r="IJ5" s="88"/>
      <c r="IK5" s="88"/>
      <c r="IL5" s="88"/>
      <c r="IM5" s="88"/>
      <c r="IN5" s="88"/>
      <c r="IO5" s="88"/>
      <c r="IP5" s="88"/>
      <c r="IQ5" s="88"/>
      <c r="IR5" s="88"/>
      <c r="IS5" s="88"/>
      <c r="IT5" s="88"/>
      <c r="IU5" s="88"/>
    </row>
    <row r="6" spans="1:255" ht="15.6">
      <c r="A6" s="106">
        <v>43101</v>
      </c>
      <c r="B6" s="89">
        <v>50703</v>
      </c>
      <c r="C6" s="107">
        <v>675</v>
      </c>
      <c r="D6" s="107">
        <f>B6+C6</f>
        <v>51378</v>
      </c>
      <c r="E6" s="33">
        <f>F22</f>
        <v>1620</v>
      </c>
      <c r="F6" s="102">
        <f>F5+D6-E6</f>
        <v>921840</v>
      </c>
      <c r="G6" s="90"/>
      <c r="H6" s="79"/>
    </row>
    <row r="7" spans="1:255" ht="15.6">
      <c r="A7" s="106">
        <v>43132</v>
      </c>
      <c r="B7" s="89">
        <v>50703</v>
      </c>
      <c r="C7" s="107">
        <v>675</v>
      </c>
      <c r="D7" s="107">
        <f t="shared" ref="D7:D17" si="0">B7+C7</f>
        <v>51378</v>
      </c>
      <c r="E7" s="33">
        <f>F27</f>
        <v>1283</v>
      </c>
      <c r="F7" s="102">
        <f t="shared" ref="F7:F17" si="1">F6+D7-E7</f>
        <v>971935</v>
      </c>
      <c r="G7" s="79"/>
      <c r="H7" s="79"/>
    </row>
    <row r="8" spans="1:255" ht="15.6">
      <c r="A8" s="106">
        <v>43160</v>
      </c>
      <c r="B8" s="89">
        <v>50703</v>
      </c>
      <c r="C8" s="107">
        <v>675</v>
      </c>
      <c r="D8" s="107">
        <f t="shared" si="0"/>
        <v>51378</v>
      </c>
      <c r="E8" s="33"/>
      <c r="F8" s="102">
        <f t="shared" si="1"/>
        <v>1023313</v>
      </c>
      <c r="G8" s="79"/>
      <c r="H8" s="79"/>
    </row>
    <row r="9" spans="1:255" ht="15.6">
      <c r="A9" s="106">
        <v>43191</v>
      </c>
      <c r="B9" s="89">
        <v>50703</v>
      </c>
      <c r="C9" s="107">
        <v>675</v>
      </c>
      <c r="D9" s="107">
        <f t="shared" si="0"/>
        <v>51378</v>
      </c>
      <c r="E9" s="33">
        <f>F23</f>
        <v>1620</v>
      </c>
      <c r="F9" s="102">
        <f t="shared" si="1"/>
        <v>1073071</v>
      </c>
      <c r="G9" s="79"/>
      <c r="H9" s="79"/>
    </row>
    <row r="10" spans="1:255" ht="15.6">
      <c r="A10" s="106">
        <v>43221</v>
      </c>
      <c r="B10" s="89">
        <v>50703</v>
      </c>
      <c r="C10" s="107">
        <v>675</v>
      </c>
      <c r="D10" s="107">
        <f t="shared" si="0"/>
        <v>51378</v>
      </c>
      <c r="E10" s="33">
        <f>F36</f>
        <v>41205</v>
      </c>
      <c r="F10" s="102">
        <f t="shared" si="1"/>
        <v>1083244</v>
      </c>
      <c r="G10" s="79"/>
      <c r="H10" s="79"/>
    </row>
    <row r="11" spans="1:255" ht="15.6">
      <c r="A11" s="106">
        <v>43252</v>
      </c>
      <c r="B11" s="89">
        <v>50703</v>
      </c>
      <c r="C11" s="107">
        <v>675</v>
      </c>
      <c r="D11" s="107">
        <f t="shared" si="0"/>
        <v>51378</v>
      </c>
      <c r="E11" s="33">
        <f>F26+F29</f>
        <v>24500</v>
      </c>
      <c r="F11" s="102">
        <f t="shared" si="1"/>
        <v>1110122</v>
      </c>
      <c r="G11" s="79"/>
      <c r="H11" s="79"/>
    </row>
    <row r="12" spans="1:255" ht="15.6">
      <c r="A12" s="106">
        <v>43282</v>
      </c>
      <c r="B12" s="89">
        <v>50703</v>
      </c>
      <c r="C12" s="107">
        <v>675</v>
      </c>
      <c r="D12" s="107">
        <f t="shared" si="0"/>
        <v>51378</v>
      </c>
      <c r="E12" s="33">
        <f>F24+F30+F31</f>
        <v>171620</v>
      </c>
      <c r="F12" s="102">
        <f t="shared" si="1"/>
        <v>989880</v>
      </c>
      <c r="G12" s="79"/>
      <c r="H12" s="79"/>
    </row>
    <row r="13" spans="1:255" ht="15.6">
      <c r="A13" s="106">
        <v>43313</v>
      </c>
      <c r="B13" s="89">
        <v>50703</v>
      </c>
      <c r="C13" s="107">
        <v>675</v>
      </c>
      <c r="D13" s="107">
        <f t="shared" si="0"/>
        <v>51378</v>
      </c>
      <c r="E13" s="33"/>
      <c r="F13" s="102">
        <f t="shared" si="1"/>
        <v>1041258</v>
      </c>
      <c r="G13" s="79"/>
      <c r="H13" s="79"/>
    </row>
    <row r="14" spans="1:255" ht="15.6">
      <c r="A14" s="106">
        <v>43344</v>
      </c>
      <c r="B14" s="89">
        <v>50703</v>
      </c>
      <c r="C14" s="107">
        <v>675</v>
      </c>
      <c r="D14" s="107">
        <f t="shared" si="0"/>
        <v>51378</v>
      </c>
      <c r="E14" s="33">
        <f>F38+F32</f>
        <v>310000</v>
      </c>
      <c r="F14" s="102">
        <f t="shared" si="1"/>
        <v>782636</v>
      </c>
      <c r="G14" s="79"/>
      <c r="H14" s="79"/>
    </row>
    <row r="15" spans="1:255" ht="15.6">
      <c r="A15" s="106">
        <v>43374</v>
      </c>
      <c r="B15" s="89">
        <v>50703</v>
      </c>
      <c r="C15" s="107">
        <v>675</v>
      </c>
      <c r="D15" s="107">
        <f t="shared" si="0"/>
        <v>51378</v>
      </c>
      <c r="E15" s="33">
        <f>F25</f>
        <v>1620</v>
      </c>
      <c r="F15" s="102">
        <f t="shared" si="1"/>
        <v>832394</v>
      </c>
      <c r="G15" s="79"/>
      <c r="H15" s="79"/>
    </row>
    <row r="16" spans="1:255" ht="15.6">
      <c r="A16" s="106">
        <v>43405</v>
      </c>
      <c r="B16" s="89">
        <v>50703</v>
      </c>
      <c r="C16" s="107">
        <v>675</v>
      </c>
      <c r="D16" s="107">
        <f t="shared" si="0"/>
        <v>51378</v>
      </c>
      <c r="E16" s="33"/>
      <c r="F16" s="102">
        <f t="shared" si="1"/>
        <v>883772</v>
      </c>
      <c r="G16" s="79"/>
      <c r="H16" s="79"/>
    </row>
    <row r="17" spans="1:256" ht="16.2" thickBot="1">
      <c r="A17" s="106">
        <v>43435</v>
      </c>
      <c r="B17" s="103">
        <v>50703</v>
      </c>
      <c r="C17" s="109">
        <v>675</v>
      </c>
      <c r="D17" s="109">
        <f t="shared" si="0"/>
        <v>51378</v>
      </c>
      <c r="E17" s="36">
        <f>F28+F33+F34+F35+F37</f>
        <v>20700</v>
      </c>
      <c r="F17" s="104">
        <f t="shared" si="1"/>
        <v>914450</v>
      </c>
      <c r="G17" s="79"/>
      <c r="H17" s="77"/>
    </row>
    <row r="18" spans="1:256" ht="15">
      <c r="A18" s="91" t="s">
        <v>33</v>
      </c>
      <c r="B18" s="92">
        <f>SUM(B6:B17)</f>
        <v>608436</v>
      </c>
      <c r="C18" s="92">
        <f>SUM(C6:C17)</f>
        <v>8100</v>
      </c>
      <c r="D18" s="92">
        <f>SUM(D6:D17)</f>
        <v>616536</v>
      </c>
      <c r="E18" s="92">
        <f>SUM(E6:E17)</f>
        <v>574168</v>
      </c>
      <c r="F18" s="92"/>
      <c r="G18" s="93"/>
      <c r="H18" s="94"/>
      <c r="I18" s="94"/>
      <c r="J18" s="94"/>
      <c r="K18" s="94"/>
      <c r="L18" s="94"/>
      <c r="M18" s="94"/>
      <c r="N18" s="94"/>
      <c r="O18" s="94"/>
      <c r="P18" s="94"/>
      <c r="Q18" s="94"/>
      <c r="R18" s="94"/>
      <c r="S18" s="94"/>
      <c r="T18" s="94"/>
      <c r="U18" s="94"/>
      <c r="V18" s="94"/>
      <c r="W18" s="94"/>
      <c r="X18" s="94"/>
      <c r="Y18" s="94"/>
      <c r="Z18" s="94"/>
      <c r="AA18" s="94"/>
      <c r="AB18" s="94"/>
      <c r="AC18" s="94"/>
      <c r="AD18" s="94"/>
      <c r="AE18" s="94"/>
      <c r="AF18" s="94"/>
      <c r="AG18" s="94"/>
      <c r="AH18" s="94"/>
      <c r="AI18" s="94"/>
      <c r="AJ18" s="94"/>
      <c r="AK18" s="94"/>
      <c r="AL18" s="94"/>
      <c r="AM18" s="94"/>
      <c r="AN18" s="94"/>
      <c r="AO18" s="94"/>
      <c r="AP18" s="94"/>
      <c r="AQ18" s="94"/>
      <c r="AR18" s="94"/>
      <c r="AS18" s="94"/>
      <c r="AT18" s="94"/>
      <c r="AU18" s="94"/>
      <c r="AV18" s="94"/>
      <c r="AW18" s="94"/>
      <c r="AX18" s="94"/>
      <c r="AY18" s="94"/>
      <c r="AZ18" s="94"/>
      <c r="BA18" s="94"/>
      <c r="BB18" s="94"/>
      <c r="BC18" s="94"/>
      <c r="BD18" s="94"/>
      <c r="BE18" s="94"/>
      <c r="BF18" s="94"/>
      <c r="BG18" s="94"/>
      <c r="BH18" s="94"/>
      <c r="BI18" s="94"/>
      <c r="BJ18" s="94"/>
      <c r="BK18" s="94"/>
      <c r="BL18" s="94"/>
      <c r="BM18" s="94"/>
      <c r="BN18" s="94"/>
      <c r="BO18" s="94"/>
      <c r="BP18" s="94"/>
      <c r="BQ18" s="94"/>
      <c r="BR18" s="94"/>
      <c r="BS18" s="94"/>
      <c r="BT18" s="94"/>
      <c r="BU18" s="94"/>
      <c r="BV18" s="94"/>
      <c r="BW18" s="94"/>
      <c r="BX18" s="94"/>
      <c r="BY18" s="94"/>
      <c r="BZ18" s="94"/>
      <c r="CA18" s="94"/>
      <c r="CB18" s="94"/>
      <c r="CC18" s="94"/>
      <c r="CD18" s="94"/>
      <c r="CE18" s="94"/>
      <c r="CF18" s="94"/>
      <c r="CG18" s="94"/>
      <c r="CH18" s="94"/>
      <c r="CI18" s="94"/>
      <c r="CJ18" s="94"/>
      <c r="CK18" s="94"/>
      <c r="CL18" s="94"/>
      <c r="CM18" s="94"/>
      <c r="CN18" s="94"/>
      <c r="CO18" s="94"/>
      <c r="CP18" s="94"/>
      <c r="CQ18" s="94"/>
      <c r="CR18" s="94"/>
      <c r="CS18" s="94"/>
      <c r="CT18" s="94"/>
      <c r="CU18" s="94"/>
      <c r="CV18" s="94"/>
      <c r="CW18" s="94"/>
      <c r="CX18" s="94"/>
      <c r="CY18" s="94"/>
      <c r="CZ18" s="94"/>
      <c r="DA18" s="94"/>
      <c r="DB18" s="94"/>
      <c r="DC18" s="94"/>
      <c r="DD18" s="94"/>
      <c r="DE18" s="94"/>
      <c r="DF18" s="94"/>
      <c r="DG18" s="94"/>
      <c r="DH18" s="94"/>
      <c r="DI18" s="94"/>
      <c r="DJ18" s="94"/>
      <c r="DK18" s="94"/>
      <c r="DL18" s="94"/>
      <c r="DM18" s="94"/>
      <c r="DN18" s="94"/>
      <c r="DO18" s="94"/>
      <c r="DP18" s="94"/>
      <c r="DQ18" s="94"/>
      <c r="DR18" s="94"/>
      <c r="DS18" s="94"/>
      <c r="DT18" s="94"/>
      <c r="DU18" s="94"/>
      <c r="DV18" s="94"/>
      <c r="DW18" s="94"/>
      <c r="DX18" s="94"/>
      <c r="DY18" s="94"/>
      <c r="DZ18" s="94"/>
      <c r="EA18" s="94"/>
      <c r="EB18" s="94"/>
      <c r="EC18" s="94"/>
      <c r="ED18" s="94"/>
      <c r="EE18" s="94"/>
      <c r="EF18" s="94"/>
      <c r="EG18" s="94"/>
      <c r="EH18" s="94"/>
      <c r="EI18" s="94"/>
      <c r="EJ18" s="94"/>
      <c r="EK18" s="94"/>
      <c r="EL18" s="94"/>
      <c r="EM18" s="94"/>
      <c r="EN18" s="94"/>
      <c r="EO18" s="94"/>
      <c r="EP18" s="94"/>
      <c r="EQ18" s="94"/>
      <c r="ER18" s="94"/>
      <c r="ES18" s="94"/>
      <c r="ET18" s="94"/>
      <c r="EU18" s="94"/>
      <c r="EV18" s="94"/>
      <c r="EW18" s="94"/>
      <c r="EX18" s="94"/>
      <c r="EY18" s="94"/>
      <c r="EZ18" s="94"/>
      <c r="FA18" s="94"/>
      <c r="FB18" s="94"/>
      <c r="FC18" s="94"/>
      <c r="FD18" s="94"/>
      <c r="FE18" s="94"/>
      <c r="FF18" s="94"/>
      <c r="FG18" s="94"/>
      <c r="FH18" s="94"/>
      <c r="FI18" s="94"/>
      <c r="FJ18" s="94"/>
      <c r="FK18" s="94"/>
      <c r="FL18" s="94"/>
      <c r="FM18" s="94"/>
      <c r="FN18" s="94"/>
      <c r="FO18" s="94"/>
      <c r="FP18" s="94"/>
      <c r="FQ18" s="94"/>
      <c r="FR18" s="94"/>
      <c r="FS18" s="94"/>
      <c r="FT18" s="94"/>
      <c r="FU18" s="94"/>
      <c r="FV18" s="94"/>
      <c r="FW18" s="94"/>
      <c r="FX18" s="94"/>
      <c r="FY18" s="94"/>
      <c r="FZ18" s="94"/>
      <c r="GA18" s="94"/>
      <c r="GB18" s="94"/>
      <c r="GC18" s="94"/>
      <c r="GD18" s="94"/>
      <c r="GE18" s="94"/>
      <c r="GF18" s="94"/>
      <c r="GG18" s="94"/>
      <c r="GH18" s="94"/>
      <c r="GI18" s="94"/>
      <c r="GJ18" s="94"/>
      <c r="GK18" s="94"/>
      <c r="GL18" s="94"/>
      <c r="GM18" s="94"/>
      <c r="GN18" s="94"/>
      <c r="GO18" s="94"/>
      <c r="GP18" s="94"/>
      <c r="GQ18" s="94"/>
      <c r="GR18" s="94"/>
      <c r="GS18" s="94"/>
      <c r="GT18" s="94"/>
      <c r="GU18" s="94"/>
      <c r="GV18" s="94"/>
      <c r="GW18" s="94"/>
      <c r="GX18" s="94"/>
      <c r="GY18" s="94"/>
      <c r="GZ18" s="94"/>
      <c r="HA18" s="94"/>
      <c r="HB18" s="94"/>
      <c r="HC18" s="94"/>
      <c r="HD18" s="94"/>
      <c r="HE18" s="94"/>
      <c r="HF18" s="94"/>
      <c r="HG18" s="94"/>
      <c r="HH18" s="94"/>
      <c r="HI18" s="94"/>
      <c r="HJ18" s="94"/>
      <c r="HK18" s="94"/>
      <c r="HL18" s="94"/>
      <c r="HM18" s="94"/>
      <c r="HN18" s="94"/>
      <c r="HO18" s="94"/>
      <c r="HP18" s="94"/>
      <c r="HQ18" s="94"/>
      <c r="HR18" s="94"/>
      <c r="HS18" s="94"/>
      <c r="HT18" s="94"/>
      <c r="HU18" s="94"/>
      <c r="HV18" s="94"/>
      <c r="HW18" s="94"/>
      <c r="HX18" s="94"/>
      <c r="HY18" s="94"/>
      <c r="HZ18" s="94"/>
      <c r="IA18" s="94"/>
      <c r="IB18" s="94"/>
      <c r="IC18" s="94"/>
      <c r="ID18" s="94"/>
      <c r="IE18" s="94"/>
      <c r="IF18" s="94"/>
      <c r="IG18" s="94"/>
      <c r="IH18" s="94"/>
      <c r="II18" s="94"/>
      <c r="IJ18" s="94"/>
      <c r="IK18" s="94"/>
      <c r="IL18" s="94"/>
      <c r="IM18" s="94"/>
      <c r="IN18" s="94"/>
      <c r="IO18" s="94"/>
      <c r="IP18" s="94"/>
      <c r="IQ18" s="94"/>
      <c r="IR18" s="94"/>
      <c r="IS18" s="94"/>
      <c r="IT18" s="94"/>
      <c r="IU18" s="94"/>
    </row>
    <row r="20" spans="1:256" ht="18" customHeight="1">
      <c r="A20" s="95"/>
      <c r="B20" s="96"/>
      <c r="C20" s="96"/>
      <c r="D20" s="96"/>
      <c r="E20" s="96"/>
      <c r="F20" s="96"/>
      <c r="G20" s="96"/>
      <c r="H20" s="97"/>
      <c r="I20" s="98"/>
      <c r="J20" s="98"/>
      <c r="K20" s="98"/>
      <c r="L20" s="98"/>
      <c r="M20" s="98"/>
      <c r="N20" s="98"/>
      <c r="O20" s="98"/>
      <c r="P20" s="98"/>
      <c r="Q20" s="98"/>
      <c r="R20" s="98"/>
      <c r="S20" s="98"/>
      <c r="T20" s="98"/>
      <c r="U20" s="98"/>
      <c r="V20" s="98"/>
      <c r="W20" s="98"/>
      <c r="X20" s="98"/>
      <c r="Y20" s="98"/>
      <c r="Z20" s="98"/>
      <c r="AA20" s="98"/>
      <c r="AB20" s="98"/>
      <c r="AC20" s="98"/>
      <c r="AD20" s="98"/>
      <c r="AE20" s="98"/>
      <c r="AF20" s="98"/>
      <c r="AG20" s="98"/>
      <c r="AH20" s="98"/>
      <c r="AI20" s="98"/>
      <c r="AJ20" s="98"/>
      <c r="AK20" s="98"/>
      <c r="AL20" s="98"/>
      <c r="AM20" s="98"/>
      <c r="AN20" s="98"/>
      <c r="AO20" s="98"/>
      <c r="AP20" s="98"/>
      <c r="AQ20" s="98"/>
      <c r="AR20" s="98"/>
      <c r="AS20" s="98"/>
      <c r="AT20" s="98"/>
      <c r="AU20" s="98"/>
      <c r="AV20" s="98"/>
      <c r="AW20" s="98"/>
      <c r="AX20" s="98"/>
      <c r="AY20" s="98"/>
      <c r="AZ20" s="98"/>
      <c r="BA20" s="98"/>
      <c r="BB20" s="98"/>
      <c r="BC20" s="98"/>
      <c r="BD20" s="98"/>
      <c r="BE20" s="98"/>
      <c r="BF20" s="98"/>
      <c r="BG20" s="98"/>
      <c r="BH20" s="98"/>
      <c r="BI20" s="98"/>
      <c r="BJ20" s="98"/>
      <c r="BK20" s="98"/>
      <c r="BL20" s="98"/>
      <c r="BM20" s="98"/>
      <c r="BN20" s="98"/>
      <c r="BO20" s="98"/>
      <c r="BP20" s="98"/>
      <c r="BQ20" s="98"/>
      <c r="BR20" s="98"/>
      <c r="BS20" s="98"/>
      <c r="BT20" s="98"/>
      <c r="BU20" s="98"/>
      <c r="BV20" s="98"/>
      <c r="BW20" s="98"/>
      <c r="BX20" s="98"/>
      <c r="BY20" s="98"/>
      <c r="BZ20" s="98"/>
      <c r="CA20" s="98"/>
      <c r="CB20" s="98"/>
      <c r="CC20" s="98"/>
      <c r="CD20" s="98"/>
      <c r="CE20" s="98"/>
      <c r="CF20" s="98"/>
      <c r="CG20" s="98"/>
      <c r="CH20" s="98"/>
      <c r="CI20" s="98"/>
      <c r="CJ20" s="98"/>
      <c r="CK20" s="98"/>
      <c r="CL20" s="98"/>
      <c r="CM20" s="98"/>
      <c r="CN20" s="98"/>
      <c r="CO20" s="98"/>
      <c r="CP20" s="98"/>
      <c r="CQ20" s="98"/>
      <c r="CR20" s="98"/>
      <c r="CS20" s="98"/>
      <c r="CT20" s="98"/>
      <c r="CU20" s="98"/>
      <c r="CV20" s="98"/>
      <c r="CW20" s="98"/>
      <c r="CX20" s="98"/>
      <c r="CY20" s="98"/>
      <c r="CZ20" s="98"/>
      <c r="DA20" s="98"/>
      <c r="DB20" s="98"/>
      <c r="DC20" s="98"/>
      <c r="DD20" s="98"/>
      <c r="DE20" s="98"/>
      <c r="DF20" s="98"/>
      <c r="DG20" s="98"/>
      <c r="DH20" s="98"/>
      <c r="DI20" s="98"/>
      <c r="DJ20" s="98"/>
      <c r="DK20" s="98"/>
      <c r="DL20" s="98"/>
      <c r="DM20" s="98"/>
      <c r="DN20" s="98"/>
      <c r="DO20" s="98"/>
      <c r="DP20" s="98"/>
      <c r="DQ20" s="98"/>
      <c r="DR20" s="98"/>
      <c r="DS20" s="98"/>
      <c r="DT20" s="98"/>
      <c r="DU20" s="98"/>
      <c r="DV20" s="98"/>
      <c r="DW20" s="98"/>
      <c r="DX20" s="98"/>
      <c r="DY20" s="98"/>
      <c r="DZ20" s="98"/>
      <c r="EA20" s="98"/>
      <c r="EB20" s="98"/>
      <c r="EC20" s="98"/>
      <c r="ED20" s="98"/>
      <c r="EE20" s="98"/>
      <c r="EF20" s="98"/>
      <c r="EG20" s="98"/>
      <c r="EH20" s="98"/>
      <c r="EI20" s="98"/>
      <c r="EJ20" s="98"/>
      <c r="EK20" s="98"/>
      <c r="EL20" s="98"/>
      <c r="EM20" s="98"/>
      <c r="EN20" s="98"/>
      <c r="EO20" s="98"/>
      <c r="EP20" s="98"/>
      <c r="EQ20" s="98"/>
      <c r="ER20" s="98"/>
      <c r="ES20" s="98"/>
      <c r="ET20" s="98"/>
      <c r="EU20" s="98"/>
      <c r="EV20" s="98"/>
      <c r="EW20" s="98"/>
      <c r="EX20" s="98"/>
      <c r="EY20" s="98"/>
      <c r="EZ20" s="98"/>
      <c r="FA20" s="98"/>
      <c r="FB20" s="98"/>
      <c r="FC20" s="98"/>
      <c r="FD20" s="98"/>
      <c r="FE20" s="98"/>
      <c r="FF20" s="98"/>
      <c r="FG20" s="98"/>
      <c r="FH20" s="98"/>
      <c r="FI20" s="98"/>
      <c r="FJ20" s="98"/>
      <c r="FK20" s="98"/>
      <c r="FL20" s="98"/>
      <c r="FM20" s="98"/>
      <c r="FN20" s="98"/>
      <c r="FO20" s="98"/>
      <c r="FP20" s="98"/>
      <c r="FQ20" s="98"/>
      <c r="FR20" s="98"/>
      <c r="FS20" s="98"/>
      <c r="FT20" s="98"/>
      <c r="FU20" s="98"/>
      <c r="FV20" s="98"/>
      <c r="FW20" s="98"/>
      <c r="FX20" s="98"/>
      <c r="FY20" s="98"/>
      <c r="FZ20" s="98"/>
      <c r="GA20" s="98"/>
      <c r="GB20" s="98"/>
      <c r="GC20" s="98"/>
      <c r="GD20" s="98"/>
      <c r="GE20" s="98"/>
      <c r="GF20" s="98"/>
      <c r="GG20" s="98"/>
      <c r="GH20" s="98"/>
      <c r="GI20" s="98"/>
      <c r="GJ20" s="98"/>
      <c r="GK20" s="98"/>
      <c r="GL20" s="98"/>
      <c r="GM20" s="98"/>
      <c r="GN20" s="98"/>
      <c r="GO20" s="98"/>
      <c r="GP20" s="98"/>
      <c r="GQ20" s="98"/>
      <c r="GR20" s="98"/>
      <c r="GS20" s="98"/>
      <c r="GT20" s="98"/>
      <c r="GU20" s="98"/>
      <c r="GV20" s="98"/>
      <c r="GW20" s="98"/>
      <c r="GX20" s="98"/>
      <c r="GY20" s="98"/>
      <c r="GZ20" s="98"/>
      <c r="HA20" s="98"/>
      <c r="HB20" s="98"/>
      <c r="HC20" s="98"/>
      <c r="HD20" s="98"/>
      <c r="HE20" s="98"/>
      <c r="HF20" s="98"/>
      <c r="HG20" s="98"/>
      <c r="HH20" s="98"/>
      <c r="HI20" s="98"/>
      <c r="HJ20" s="98"/>
      <c r="HK20" s="98"/>
      <c r="HL20" s="98"/>
      <c r="HM20" s="98"/>
      <c r="HN20" s="98"/>
      <c r="HO20" s="98"/>
      <c r="HP20" s="98"/>
      <c r="HQ20" s="98"/>
      <c r="HR20" s="98"/>
      <c r="HS20" s="98"/>
      <c r="HT20" s="98"/>
      <c r="HU20" s="98"/>
      <c r="HV20" s="98"/>
      <c r="HW20" s="98"/>
      <c r="HX20" s="98"/>
      <c r="HY20" s="98"/>
      <c r="HZ20" s="98"/>
      <c r="IA20" s="98"/>
      <c r="IB20" s="98"/>
      <c r="IC20" s="98"/>
      <c r="ID20" s="98"/>
      <c r="IE20" s="98"/>
      <c r="IF20" s="98"/>
      <c r="IG20" s="98"/>
      <c r="IH20" s="98"/>
      <c r="II20" s="98"/>
      <c r="IJ20" s="98"/>
      <c r="IK20" s="98"/>
      <c r="IL20" s="98"/>
      <c r="IM20" s="98"/>
      <c r="IN20" s="98"/>
      <c r="IO20" s="98"/>
      <c r="IP20" s="98"/>
      <c r="IQ20" s="98"/>
      <c r="IR20" s="98"/>
      <c r="IS20" s="98"/>
      <c r="IT20" s="98"/>
      <c r="IU20" s="98"/>
      <c r="IV20" s="98"/>
    </row>
    <row r="21" spans="1:256" s="126" customFormat="1" ht="18" customHeight="1">
      <c r="A21" s="121" t="s">
        <v>159</v>
      </c>
      <c r="B21" s="122"/>
      <c r="C21" s="122"/>
      <c r="D21" s="122"/>
      <c r="E21" s="122"/>
      <c r="F21" s="123">
        <v>34217</v>
      </c>
      <c r="G21" s="122" t="s">
        <v>165</v>
      </c>
      <c r="H21" s="124"/>
      <c r="I21" s="125"/>
      <c r="J21" s="125"/>
      <c r="K21" s="125"/>
      <c r="L21" s="125"/>
      <c r="M21" s="125"/>
      <c r="N21" s="125"/>
      <c r="O21" s="125"/>
      <c r="P21" s="125"/>
      <c r="Q21" s="125"/>
      <c r="R21" s="125"/>
      <c r="S21" s="125"/>
      <c r="T21" s="125"/>
      <c r="U21" s="125"/>
      <c r="V21" s="125"/>
      <c r="W21" s="125"/>
      <c r="X21" s="125"/>
      <c r="Y21" s="125"/>
      <c r="Z21" s="125"/>
      <c r="AA21" s="125"/>
      <c r="AB21" s="125"/>
      <c r="AC21" s="125"/>
      <c r="AD21" s="125"/>
      <c r="AE21" s="125"/>
      <c r="AF21" s="125"/>
      <c r="AG21" s="125"/>
      <c r="AH21" s="125"/>
      <c r="AI21" s="125"/>
      <c r="AJ21" s="125"/>
      <c r="AK21" s="125"/>
      <c r="AL21" s="125"/>
      <c r="AM21" s="125"/>
      <c r="AN21" s="125"/>
      <c r="AO21" s="125"/>
      <c r="AP21" s="125"/>
      <c r="AQ21" s="125"/>
      <c r="AR21" s="125"/>
      <c r="AS21" s="125"/>
      <c r="AT21" s="125"/>
      <c r="AU21" s="125"/>
      <c r="AV21" s="125"/>
      <c r="AW21" s="125"/>
      <c r="AX21" s="125"/>
      <c r="AY21" s="125"/>
      <c r="AZ21" s="125"/>
      <c r="BA21" s="125"/>
      <c r="BB21" s="125"/>
      <c r="BC21" s="125"/>
      <c r="BD21" s="125"/>
      <c r="BE21" s="125"/>
      <c r="BF21" s="125"/>
      <c r="BG21" s="125"/>
      <c r="BH21" s="125"/>
      <c r="BI21" s="125"/>
      <c r="BJ21" s="125"/>
      <c r="BK21" s="125"/>
      <c r="BL21" s="125"/>
      <c r="BM21" s="125"/>
      <c r="BN21" s="125"/>
      <c r="BO21" s="125"/>
      <c r="BP21" s="125"/>
      <c r="BQ21" s="125"/>
      <c r="BR21" s="125"/>
      <c r="BS21" s="125"/>
      <c r="BT21" s="125"/>
      <c r="BU21" s="125"/>
      <c r="BV21" s="125"/>
      <c r="BW21" s="125"/>
      <c r="BX21" s="125"/>
      <c r="BY21" s="125"/>
      <c r="BZ21" s="125"/>
      <c r="CA21" s="125"/>
      <c r="CB21" s="125"/>
      <c r="CC21" s="125"/>
      <c r="CD21" s="125"/>
      <c r="CE21" s="125"/>
      <c r="CF21" s="125"/>
      <c r="CG21" s="125"/>
      <c r="CH21" s="125"/>
      <c r="CI21" s="125"/>
      <c r="CJ21" s="125"/>
      <c r="CK21" s="125"/>
      <c r="CL21" s="125"/>
      <c r="CM21" s="125"/>
      <c r="CN21" s="125"/>
      <c r="CO21" s="125"/>
      <c r="CP21" s="125"/>
      <c r="CQ21" s="125"/>
      <c r="CR21" s="125"/>
      <c r="CS21" s="125"/>
      <c r="CT21" s="125"/>
      <c r="CU21" s="125"/>
      <c r="CV21" s="125"/>
      <c r="CW21" s="125"/>
      <c r="CX21" s="125"/>
      <c r="CY21" s="125"/>
      <c r="CZ21" s="125"/>
      <c r="DA21" s="125"/>
      <c r="DB21" s="125"/>
      <c r="DC21" s="125"/>
      <c r="DD21" s="125"/>
      <c r="DE21" s="125"/>
      <c r="DF21" s="125"/>
      <c r="DG21" s="125"/>
      <c r="DH21" s="125"/>
      <c r="DI21" s="125"/>
      <c r="DJ21" s="125"/>
      <c r="DK21" s="125"/>
      <c r="DL21" s="125"/>
      <c r="DM21" s="125"/>
      <c r="DN21" s="125"/>
      <c r="DO21" s="125"/>
      <c r="DP21" s="125"/>
      <c r="DQ21" s="125"/>
      <c r="DR21" s="125"/>
      <c r="DS21" s="125"/>
      <c r="DT21" s="125"/>
      <c r="DU21" s="125"/>
      <c r="DV21" s="125"/>
      <c r="DW21" s="125"/>
      <c r="DX21" s="125"/>
      <c r="DY21" s="125"/>
      <c r="DZ21" s="125"/>
      <c r="EA21" s="125"/>
      <c r="EB21" s="125"/>
      <c r="EC21" s="125"/>
      <c r="ED21" s="125"/>
      <c r="EE21" s="125"/>
      <c r="EF21" s="125"/>
      <c r="EG21" s="125"/>
      <c r="EH21" s="125"/>
      <c r="EI21" s="125"/>
      <c r="EJ21" s="125"/>
      <c r="EK21" s="125"/>
      <c r="EL21" s="125"/>
      <c r="EM21" s="125"/>
      <c r="EN21" s="125"/>
      <c r="EO21" s="125"/>
      <c r="EP21" s="125"/>
      <c r="EQ21" s="125"/>
      <c r="ER21" s="125"/>
      <c r="ES21" s="125"/>
      <c r="ET21" s="125"/>
      <c r="EU21" s="125"/>
      <c r="EV21" s="125"/>
      <c r="EW21" s="125"/>
      <c r="EX21" s="125"/>
      <c r="EY21" s="125"/>
      <c r="EZ21" s="125"/>
      <c r="FA21" s="125"/>
      <c r="FB21" s="125"/>
      <c r="FC21" s="125"/>
      <c r="FD21" s="125"/>
      <c r="FE21" s="125"/>
      <c r="FF21" s="125"/>
      <c r="FG21" s="125"/>
      <c r="FH21" s="125"/>
      <c r="FI21" s="125"/>
      <c r="FJ21" s="125"/>
      <c r="FK21" s="125"/>
      <c r="FL21" s="125"/>
      <c r="FM21" s="125"/>
      <c r="FN21" s="125"/>
      <c r="FO21" s="125"/>
      <c r="FP21" s="125"/>
      <c r="FQ21" s="125"/>
      <c r="FR21" s="125"/>
      <c r="FS21" s="125"/>
      <c r="FT21" s="125"/>
      <c r="FU21" s="125"/>
      <c r="FV21" s="125"/>
      <c r="FW21" s="125"/>
      <c r="FX21" s="125"/>
      <c r="FY21" s="125"/>
      <c r="FZ21" s="125"/>
      <c r="GA21" s="125"/>
      <c r="GB21" s="125"/>
      <c r="GC21" s="125"/>
      <c r="GD21" s="125"/>
      <c r="GE21" s="125"/>
      <c r="GF21" s="125"/>
      <c r="GG21" s="125"/>
      <c r="GH21" s="125"/>
      <c r="GI21" s="125"/>
      <c r="GJ21" s="125"/>
      <c r="GK21" s="125"/>
      <c r="GL21" s="125"/>
      <c r="GM21" s="125"/>
      <c r="GN21" s="125"/>
      <c r="GO21" s="125"/>
      <c r="GP21" s="125"/>
      <c r="GQ21" s="125"/>
      <c r="GR21" s="125"/>
      <c r="GS21" s="125"/>
      <c r="GT21" s="125"/>
      <c r="GU21" s="125"/>
      <c r="GV21" s="125"/>
      <c r="GW21" s="125"/>
      <c r="GX21" s="125"/>
      <c r="GY21" s="125"/>
      <c r="GZ21" s="125"/>
      <c r="HA21" s="125"/>
      <c r="HB21" s="125"/>
      <c r="HC21" s="125"/>
      <c r="HD21" s="125"/>
      <c r="HE21" s="125"/>
      <c r="HF21" s="125"/>
      <c r="HG21" s="125"/>
      <c r="HH21" s="125"/>
      <c r="HI21" s="125"/>
      <c r="HJ21" s="125"/>
      <c r="HK21" s="125"/>
      <c r="HL21" s="125"/>
      <c r="HM21" s="125"/>
      <c r="HN21" s="125"/>
      <c r="HO21" s="125"/>
      <c r="HP21" s="125"/>
      <c r="HQ21" s="125"/>
      <c r="HR21" s="125"/>
      <c r="HS21" s="125"/>
      <c r="HT21" s="125"/>
      <c r="HU21" s="125"/>
      <c r="HV21" s="125"/>
      <c r="HW21" s="125"/>
      <c r="HX21" s="125"/>
      <c r="HY21" s="125"/>
      <c r="HZ21" s="125"/>
      <c r="IA21" s="125"/>
      <c r="IB21" s="125"/>
      <c r="IC21" s="125"/>
      <c r="ID21" s="125"/>
      <c r="IE21" s="125"/>
      <c r="IF21" s="125"/>
      <c r="IG21" s="125"/>
      <c r="IH21" s="125"/>
      <c r="II21" s="125"/>
      <c r="IJ21" s="125"/>
      <c r="IK21" s="125"/>
      <c r="IL21" s="125"/>
      <c r="IM21" s="125"/>
      <c r="IN21" s="125"/>
      <c r="IO21" s="125"/>
      <c r="IP21" s="125"/>
      <c r="IQ21" s="125"/>
      <c r="IR21" s="125"/>
      <c r="IS21" s="125"/>
      <c r="IT21" s="125"/>
      <c r="IU21" s="125"/>
      <c r="IV21" s="125"/>
    </row>
    <row r="22" spans="1:256" ht="18" customHeight="1">
      <c r="A22" s="80" t="s">
        <v>155</v>
      </c>
      <c r="B22" s="80"/>
      <c r="C22" s="80"/>
      <c r="D22" s="80"/>
      <c r="E22" s="80"/>
      <c r="F22" s="99">
        <v>1620</v>
      </c>
      <c r="G22" s="80"/>
      <c r="H22" s="97"/>
      <c r="I22" s="98"/>
      <c r="J22" s="98"/>
      <c r="K22" s="98"/>
      <c r="L22" s="98"/>
      <c r="M22" s="98"/>
      <c r="N22" s="98"/>
      <c r="O22" s="98"/>
      <c r="P22" s="98"/>
      <c r="Q22" s="98"/>
      <c r="R22" s="98"/>
      <c r="S22" s="98"/>
      <c r="T22" s="98"/>
      <c r="U22" s="98"/>
      <c r="V22" s="98"/>
      <c r="W22" s="98"/>
      <c r="X22" s="98"/>
      <c r="Y22" s="98"/>
      <c r="Z22" s="98"/>
      <c r="AA22" s="98"/>
      <c r="AB22" s="98"/>
      <c r="AC22" s="98"/>
      <c r="AD22" s="98"/>
      <c r="AE22" s="98"/>
      <c r="AF22" s="98"/>
      <c r="AG22" s="98"/>
      <c r="AH22" s="98"/>
      <c r="AI22" s="98"/>
      <c r="AJ22" s="98"/>
      <c r="AK22" s="98"/>
      <c r="AL22" s="98"/>
      <c r="AM22" s="98"/>
      <c r="AN22" s="98"/>
      <c r="AO22" s="98"/>
      <c r="AP22" s="98"/>
      <c r="AQ22" s="98"/>
      <c r="AR22" s="98"/>
      <c r="AS22" s="98"/>
      <c r="AT22" s="98"/>
      <c r="AU22" s="98"/>
      <c r="AV22" s="98"/>
      <c r="AW22" s="98"/>
      <c r="AX22" s="98"/>
      <c r="AY22" s="98"/>
      <c r="AZ22" s="98"/>
      <c r="BA22" s="98"/>
      <c r="BB22" s="98"/>
      <c r="BC22" s="98"/>
      <c r="BD22" s="98"/>
      <c r="BE22" s="98"/>
      <c r="BF22" s="98"/>
      <c r="BG22" s="98"/>
      <c r="BH22" s="98"/>
      <c r="BI22" s="98"/>
      <c r="BJ22" s="98"/>
      <c r="BK22" s="98"/>
      <c r="BL22" s="98"/>
      <c r="BM22" s="98"/>
      <c r="BN22" s="98"/>
      <c r="BO22" s="98"/>
      <c r="BP22" s="98"/>
      <c r="BQ22" s="98"/>
      <c r="BR22" s="98"/>
      <c r="BS22" s="98"/>
      <c r="BT22" s="98"/>
      <c r="BU22" s="98"/>
      <c r="BV22" s="98"/>
      <c r="BW22" s="98"/>
      <c r="BX22" s="98"/>
      <c r="BY22" s="98"/>
      <c r="BZ22" s="98"/>
      <c r="CA22" s="98"/>
      <c r="CB22" s="98"/>
      <c r="CC22" s="98"/>
      <c r="CD22" s="98"/>
      <c r="CE22" s="98"/>
      <c r="CF22" s="98"/>
      <c r="CG22" s="98"/>
      <c r="CH22" s="98"/>
      <c r="CI22" s="98"/>
      <c r="CJ22" s="98"/>
      <c r="CK22" s="98"/>
      <c r="CL22" s="98"/>
      <c r="CM22" s="98"/>
      <c r="CN22" s="98"/>
      <c r="CO22" s="98"/>
      <c r="CP22" s="98"/>
      <c r="CQ22" s="98"/>
      <c r="CR22" s="98"/>
      <c r="CS22" s="98"/>
      <c r="CT22" s="98"/>
      <c r="CU22" s="98"/>
      <c r="CV22" s="98"/>
      <c r="CW22" s="98"/>
      <c r="CX22" s="98"/>
      <c r="CY22" s="98"/>
      <c r="CZ22" s="98"/>
      <c r="DA22" s="98"/>
      <c r="DB22" s="98"/>
      <c r="DC22" s="98"/>
      <c r="DD22" s="98"/>
      <c r="DE22" s="98"/>
      <c r="DF22" s="98"/>
      <c r="DG22" s="98"/>
      <c r="DH22" s="98"/>
      <c r="DI22" s="98"/>
      <c r="DJ22" s="98"/>
      <c r="DK22" s="98"/>
      <c r="DL22" s="98"/>
      <c r="DM22" s="98"/>
      <c r="DN22" s="98"/>
      <c r="DO22" s="98"/>
      <c r="DP22" s="98"/>
      <c r="DQ22" s="98"/>
      <c r="DR22" s="98"/>
      <c r="DS22" s="98"/>
      <c r="DT22" s="98"/>
      <c r="DU22" s="98"/>
      <c r="DV22" s="98"/>
      <c r="DW22" s="98"/>
      <c r="DX22" s="98"/>
      <c r="DY22" s="98"/>
      <c r="DZ22" s="98"/>
      <c r="EA22" s="98"/>
      <c r="EB22" s="98"/>
      <c r="EC22" s="98"/>
      <c r="ED22" s="98"/>
      <c r="EE22" s="98"/>
      <c r="EF22" s="98"/>
      <c r="EG22" s="98"/>
      <c r="EH22" s="98"/>
      <c r="EI22" s="98"/>
      <c r="EJ22" s="98"/>
      <c r="EK22" s="98"/>
      <c r="EL22" s="98"/>
      <c r="EM22" s="98"/>
      <c r="EN22" s="98"/>
      <c r="EO22" s="98"/>
      <c r="EP22" s="98"/>
      <c r="EQ22" s="98"/>
      <c r="ER22" s="98"/>
      <c r="ES22" s="98"/>
      <c r="ET22" s="98"/>
      <c r="EU22" s="98"/>
      <c r="EV22" s="98"/>
      <c r="EW22" s="98"/>
      <c r="EX22" s="98"/>
      <c r="EY22" s="98"/>
      <c r="EZ22" s="98"/>
      <c r="FA22" s="98"/>
      <c r="FB22" s="98"/>
      <c r="FC22" s="98"/>
      <c r="FD22" s="98"/>
      <c r="FE22" s="98"/>
      <c r="FF22" s="98"/>
      <c r="FG22" s="98"/>
      <c r="FH22" s="98"/>
      <c r="FI22" s="98"/>
      <c r="FJ22" s="98"/>
      <c r="FK22" s="98"/>
      <c r="FL22" s="98"/>
      <c r="FM22" s="98"/>
      <c r="FN22" s="98"/>
      <c r="FO22" s="98"/>
      <c r="FP22" s="98"/>
      <c r="FQ22" s="98"/>
      <c r="FR22" s="98"/>
      <c r="FS22" s="98"/>
      <c r="FT22" s="98"/>
      <c r="FU22" s="98"/>
      <c r="FV22" s="98"/>
      <c r="FW22" s="98"/>
      <c r="FX22" s="98"/>
      <c r="FY22" s="98"/>
      <c r="FZ22" s="98"/>
      <c r="GA22" s="98"/>
      <c r="GB22" s="98"/>
      <c r="GC22" s="98"/>
      <c r="GD22" s="98"/>
      <c r="GE22" s="98"/>
      <c r="GF22" s="98"/>
      <c r="GG22" s="98"/>
      <c r="GH22" s="98"/>
      <c r="GI22" s="98"/>
      <c r="GJ22" s="98"/>
      <c r="GK22" s="98"/>
      <c r="GL22" s="98"/>
      <c r="GM22" s="98"/>
      <c r="GN22" s="98"/>
      <c r="GO22" s="98"/>
      <c r="GP22" s="98"/>
      <c r="GQ22" s="98"/>
      <c r="GR22" s="98"/>
      <c r="GS22" s="98"/>
      <c r="GT22" s="98"/>
      <c r="GU22" s="98"/>
      <c r="GV22" s="98"/>
      <c r="GW22" s="98"/>
      <c r="GX22" s="98"/>
      <c r="GY22" s="98"/>
      <c r="GZ22" s="98"/>
      <c r="HA22" s="98"/>
      <c r="HB22" s="98"/>
      <c r="HC22" s="98"/>
      <c r="HD22" s="98"/>
      <c r="HE22" s="98"/>
      <c r="HF22" s="98"/>
      <c r="HG22" s="98"/>
      <c r="HH22" s="98"/>
      <c r="HI22" s="98"/>
      <c r="HJ22" s="98"/>
      <c r="HK22" s="98"/>
      <c r="HL22" s="98"/>
      <c r="HM22" s="98"/>
      <c r="HN22" s="98"/>
      <c r="HO22" s="98"/>
      <c r="HP22" s="98"/>
      <c r="HQ22" s="98"/>
      <c r="HR22" s="98"/>
      <c r="HS22" s="98"/>
      <c r="HT22" s="98"/>
      <c r="HU22" s="98"/>
      <c r="HV22" s="98"/>
      <c r="HW22" s="98"/>
      <c r="HX22" s="98"/>
      <c r="HY22" s="98"/>
      <c r="HZ22" s="98"/>
      <c r="IA22" s="98"/>
      <c r="IB22" s="98"/>
      <c r="IC22" s="98"/>
      <c r="ID22" s="98"/>
      <c r="IE22" s="98"/>
      <c r="IF22" s="98"/>
      <c r="IG22" s="98"/>
      <c r="IH22" s="98"/>
      <c r="II22" s="98"/>
      <c r="IJ22" s="98"/>
      <c r="IK22" s="98"/>
      <c r="IL22" s="98"/>
      <c r="IM22" s="98"/>
      <c r="IN22" s="98"/>
      <c r="IO22" s="98"/>
      <c r="IP22" s="98"/>
      <c r="IQ22" s="98"/>
      <c r="IR22" s="98"/>
      <c r="IS22" s="98"/>
      <c r="IT22" s="98"/>
      <c r="IU22" s="98"/>
      <c r="IV22" s="98"/>
    </row>
    <row r="23" spans="1:256" ht="18" customHeight="1">
      <c r="A23" s="80" t="s">
        <v>143</v>
      </c>
      <c r="F23" s="99">
        <v>1620</v>
      </c>
    </row>
    <row r="24" spans="1:256" ht="18" customHeight="1">
      <c r="A24" s="80" t="s">
        <v>144</v>
      </c>
      <c r="F24" s="99">
        <v>1620</v>
      </c>
    </row>
    <row r="25" spans="1:256" ht="18" customHeight="1">
      <c r="A25" s="80" t="s">
        <v>145</v>
      </c>
      <c r="F25" s="99">
        <v>1620</v>
      </c>
    </row>
    <row r="26" spans="1:256" ht="18" customHeight="1">
      <c r="A26" s="80" t="s">
        <v>146</v>
      </c>
      <c r="F26" s="99">
        <f>12*1000+12*500+12*500</f>
        <v>24000</v>
      </c>
    </row>
    <row r="27" spans="1:256" ht="18" customHeight="1">
      <c r="A27" s="80" t="s">
        <v>156</v>
      </c>
      <c r="B27" s="80"/>
      <c r="C27" s="80"/>
      <c r="D27" s="80"/>
      <c r="E27" s="80"/>
      <c r="F27" s="99">
        <v>1283</v>
      </c>
      <c r="G27" s="80"/>
      <c r="H27" s="97"/>
      <c r="I27" s="98"/>
      <c r="J27" s="98"/>
      <c r="K27" s="98"/>
      <c r="L27" s="98"/>
      <c r="M27" s="98"/>
      <c r="N27" s="98"/>
      <c r="O27" s="98"/>
      <c r="P27" s="98"/>
      <c r="Q27" s="98"/>
      <c r="R27" s="98"/>
      <c r="S27" s="98"/>
      <c r="T27" s="98"/>
      <c r="U27" s="98"/>
      <c r="V27" s="98"/>
      <c r="W27" s="98"/>
      <c r="X27" s="98"/>
      <c r="Y27" s="98"/>
      <c r="Z27" s="98"/>
      <c r="AA27" s="98"/>
      <c r="AB27" s="98"/>
      <c r="AC27" s="98"/>
      <c r="AD27" s="98"/>
      <c r="AE27" s="98"/>
      <c r="AF27" s="98"/>
      <c r="AG27" s="98"/>
      <c r="AH27" s="98"/>
      <c r="AI27" s="98"/>
      <c r="AJ27" s="98"/>
      <c r="AK27" s="98"/>
      <c r="AL27" s="98"/>
      <c r="AM27" s="98"/>
      <c r="AN27" s="98"/>
      <c r="AO27" s="98"/>
      <c r="AP27" s="98"/>
      <c r="AQ27" s="98"/>
      <c r="AR27" s="98"/>
      <c r="AS27" s="98"/>
      <c r="AT27" s="98"/>
      <c r="AU27" s="98"/>
      <c r="AV27" s="98"/>
      <c r="AW27" s="98"/>
      <c r="AX27" s="98"/>
      <c r="AY27" s="98"/>
      <c r="AZ27" s="98"/>
      <c r="BA27" s="98"/>
      <c r="BB27" s="98"/>
      <c r="BC27" s="98"/>
      <c r="BD27" s="98"/>
      <c r="BE27" s="98"/>
      <c r="BF27" s="98"/>
      <c r="BG27" s="98"/>
      <c r="BH27" s="98"/>
      <c r="BI27" s="98"/>
      <c r="BJ27" s="98"/>
      <c r="BK27" s="98"/>
      <c r="BL27" s="98"/>
      <c r="BM27" s="98"/>
      <c r="BN27" s="98"/>
      <c r="BO27" s="98"/>
      <c r="BP27" s="98"/>
      <c r="BQ27" s="98"/>
      <c r="BR27" s="98"/>
      <c r="BS27" s="98"/>
      <c r="BT27" s="98"/>
      <c r="BU27" s="98"/>
      <c r="BV27" s="98"/>
      <c r="BW27" s="98"/>
      <c r="BX27" s="98"/>
      <c r="BY27" s="98"/>
      <c r="BZ27" s="98"/>
      <c r="CA27" s="98"/>
      <c r="CB27" s="98"/>
      <c r="CC27" s="98"/>
      <c r="CD27" s="98"/>
      <c r="CE27" s="98"/>
      <c r="CF27" s="98"/>
      <c r="CG27" s="98"/>
      <c r="CH27" s="98"/>
      <c r="CI27" s="98"/>
      <c r="CJ27" s="98"/>
      <c r="CK27" s="98"/>
      <c r="CL27" s="98"/>
      <c r="CM27" s="98"/>
      <c r="CN27" s="98"/>
      <c r="CO27" s="98"/>
      <c r="CP27" s="98"/>
      <c r="CQ27" s="98"/>
      <c r="CR27" s="98"/>
      <c r="CS27" s="98"/>
      <c r="CT27" s="98"/>
      <c r="CU27" s="98"/>
      <c r="CV27" s="98"/>
      <c r="CW27" s="98"/>
      <c r="CX27" s="98"/>
      <c r="CY27" s="98"/>
      <c r="CZ27" s="98"/>
      <c r="DA27" s="98"/>
      <c r="DB27" s="98"/>
      <c r="DC27" s="98"/>
      <c r="DD27" s="98"/>
      <c r="DE27" s="98"/>
      <c r="DF27" s="98"/>
      <c r="DG27" s="98"/>
      <c r="DH27" s="98"/>
      <c r="DI27" s="98"/>
      <c r="DJ27" s="98"/>
      <c r="DK27" s="98"/>
      <c r="DL27" s="98"/>
      <c r="DM27" s="98"/>
      <c r="DN27" s="98"/>
      <c r="DO27" s="98"/>
      <c r="DP27" s="98"/>
      <c r="DQ27" s="98"/>
      <c r="DR27" s="98"/>
      <c r="DS27" s="98"/>
      <c r="DT27" s="98"/>
      <c r="DU27" s="98"/>
      <c r="DV27" s="98"/>
      <c r="DW27" s="98"/>
      <c r="DX27" s="98"/>
      <c r="DY27" s="98"/>
      <c r="DZ27" s="98"/>
      <c r="EA27" s="98"/>
      <c r="EB27" s="98"/>
      <c r="EC27" s="98"/>
      <c r="ED27" s="98"/>
      <c r="EE27" s="98"/>
      <c r="EF27" s="98"/>
      <c r="EG27" s="98"/>
      <c r="EH27" s="98"/>
      <c r="EI27" s="98"/>
      <c r="EJ27" s="98"/>
      <c r="EK27" s="98"/>
      <c r="EL27" s="98"/>
      <c r="EM27" s="98"/>
      <c r="EN27" s="98"/>
      <c r="EO27" s="98"/>
      <c r="EP27" s="98"/>
      <c r="EQ27" s="98"/>
      <c r="ER27" s="98"/>
      <c r="ES27" s="98"/>
      <c r="ET27" s="98"/>
      <c r="EU27" s="98"/>
      <c r="EV27" s="98"/>
      <c r="EW27" s="98"/>
      <c r="EX27" s="98"/>
      <c r="EY27" s="98"/>
      <c r="EZ27" s="98"/>
      <c r="FA27" s="98"/>
      <c r="FB27" s="98"/>
      <c r="FC27" s="98"/>
      <c r="FD27" s="98"/>
      <c r="FE27" s="98"/>
      <c r="FF27" s="98"/>
      <c r="FG27" s="98"/>
      <c r="FH27" s="98"/>
      <c r="FI27" s="98"/>
      <c r="FJ27" s="98"/>
      <c r="FK27" s="98"/>
      <c r="FL27" s="98"/>
      <c r="FM27" s="98"/>
      <c r="FN27" s="98"/>
      <c r="FO27" s="98"/>
      <c r="FP27" s="98"/>
      <c r="FQ27" s="98"/>
      <c r="FR27" s="98"/>
      <c r="FS27" s="98"/>
      <c r="FT27" s="98"/>
      <c r="FU27" s="98"/>
      <c r="FV27" s="98"/>
      <c r="FW27" s="98"/>
      <c r="FX27" s="98"/>
      <c r="FY27" s="98"/>
      <c r="FZ27" s="98"/>
      <c r="GA27" s="98"/>
      <c r="GB27" s="98"/>
      <c r="GC27" s="98"/>
      <c r="GD27" s="98"/>
      <c r="GE27" s="98"/>
      <c r="GF27" s="98"/>
      <c r="GG27" s="98"/>
      <c r="GH27" s="98"/>
      <c r="GI27" s="98"/>
      <c r="GJ27" s="98"/>
      <c r="GK27" s="98"/>
      <c r="GL27" s="98"/>
      <c r="GM27" s="98"/>
      <c r="GN27" s="98"/>
      <c r="GO27" s="98"/>
      <c r="GP27" s="98"/>
      <c r="GQ27" s="98"/>
      <c r="GR27" s="98"/>
      <c r="GS27" s="98"/>
      <c r="GT27" s="98"/>
      <c r="GU27" s="98"/>
      <c r="GV27" s="98"/>
      <c r="GW27" s="98"/>
      <c r="GX27" s="98"/>
      <c r="GY27" s="98"/>
      <c r="GZ27" s="98"/>
      <c r="HA27" s="98"/>
      <c r="HB27" s="98"/>
      <c r="HC27" s="98"/>
      <c r="HD27" s="98"/>
      <c r="HE27" s="98"/>
      <c r="HF27" s="98"/>
      <c r="HG27" s="98"/>
      <c r="HH27" s="98"/>
      <c r="HI27" s="98"/>
      <c r="HJ27" s="98"/>
      <c r="HK27" s="98"/>
      <c r="HL27" s="98"/>
      <c r="HM27" s="98"/>
      <c r="HN27" s="98"/>
      <c r="HO27" s="98"/>
      <c r="HP27" s="98"/>
      <c r="HQ27" s="98"/>
      <c r="HR27" s="98"/>
      <c r="HS27" s="98"/>
      <c r="HT27" s="98"/>
      <c r="HU27" s="98"/>
      <c r="HV27" s="98"/>
      <c r="HW27" s="98"/>
      <c r="HX27" s="98"/>
      <c r="HY27" s="98"/>
      <c r="HZ27" s="98"/>
      <c r="IA27" s="98"/>
      <c r="IB27" s="98"/>
      <c r="IC27" s="98"/>
      <c r="ID27" s="98"/>
      <c r="IE27" s="98"/>
      <c r="IF27" s="98"/>
      <c r="IG27" s="98"/>
      <c r="IH27" s="98"/>
      <c r="II27" s="98"/>
      <c r="IJ27" s="98"/>
      <c r="IK27" s="98"/>
      <c r="IL27" s="98"/>
      <c r="IM27" s="98"/>
      <c r="IN27" s="98"/>
      <c r="IO27" s="98"/>
      <c r="IP27" s="98"/>
      <c r="IQ27" s="98"/>
      <c r="IR27" s="98"/>
      <c r="IS27" s="98"/>
      <c r="IT27" s="98"/>
      <c r="IU27" s="98"/>
      <c r="IV27" s="98"/>
    </row>
    <row r="28" spans="1:256" ht="18" customHeight="1">
      <c r="A28" s="80" t="s">
        <v>161</v>
      </c>
      <c r="B28" s="80"/>
      <c r="C28" s="80"/>
      <c r="D28" s="80"/>
      <c r="E28" s="80"/>
      <c r="F28" s="99">
        <v>6000</v>
      </c>
      <c r="G28" s="80"/>
      <c r="H28" s="97"/>
      <c r="I28" s="98"/>
      <c r="J28" s="98"/>
      <c r="K28" s="98"/>
      <c r="L28" s="98"/>
      <c r="M28" s="98"/>
      <c r="N28" s="98"/>
      <c r="O28" s="98"/>
      <c r="P28" s="98"/>
      <c r="Q28" s="98"/>
      <c r="R28" s="98"/>
      <c r="S28" s="98"/>
      <c r="T28" s="98"/>
      <c r="U28" s="98"/>
      <c r="V28" s="98"/>
      <c r="W28" s="98"/>
      <c r="X28" s="98"/>
      <c r="Y28" s="98"/>
      <c r="Z28" s="98"/>
      <c r="AA28" s="98"/>
      <c r="AB28" s="98"/>
      <c r="AC28" s="98"/>
      <c r="AD28" s="98"/>
      <c r="AE28" s="98"/>
      <c r="AF28" s="98"/>
      <c r="AG28" s="98"/>
      <c r="AH28" s="98"/>
      <c r="AI28" s="98"/>
      <c r="AJ28" s="98"/>
      <c r="AK28" s="98"/>
      <c r="AL28" s="98"/>
      <c r="AM28" s="98"/>
      <c r="AN28" s="98"/>
      <c r="AO28" s="98"/>
      <c r="AP28" s="98"/>
      <c r="AQ28" s="98"/>
      <c r="AR28" s="98"/>
      <c r="AS28" s="98"/>
      <c r="AT28" s="98"/>
      <c r="AU28" s="98"/>
      <c r="AV28" s="98"/>
      <c r="AW28" s="98"/>
      <c r="AX28" s="98"/>
      <c r="AY28" s="98"/>
      <c r="AZ28" s="98"/>
      <c r="BA28" s="98"/>
      <c r="BB28" s="98"/>
      <c r="BC28" s="98"/>
      <c r="BD28" s="98"/>
      <c r="BE28" s="98"/>
      <c r="BF28" s="98"/>
      <c r="BG28" s="98"/>
      <c r="BH28" s="98"/>
      <c r="BI28" s="98"/>
      <c r="BJ28" s="98"/>
      <c r="BK28" s="98"/>
      <c r="BL28" s="98"/>
      <c r="BM28" s="98"/>
      <c r="BN28" s="98"/>
      <c r="BO28" s="98"/>
      <c r="BP28" s="98"/>
      <c r="BQ28" s="98"/>
      <c r="BR28" s="98"/>
      <c r="BS28" s="98"/>
      <c r="BT28" s="98"/>
      <c r="BU28" s="98"/>
      <c r="BV28" s="98"/>
      <c r="BW28" s="98"/>
      <c r="BX28" s="98"/>
      <c r="BY28" s="98"/>
      <c r="BZ28" s="98"/>
      <c r="CA28" s="98"/>
      <c r="CB28" s="98"/>
      <c r="CC28" s="98"/>
      <c r="CD28" s="98"/>
      <c r="CE28" s="98"/>
      <c r="CF28" s="98"/>
      <c r="CG28" s="98"/>
      <c r="CH28" s="98"/>
      <c r="CI28" s="98"/>
      <c r="CJ28" s="98"/>
      <c r="CK28" s="98"/>
      <c r="CL28" s="98"/>
      <c r="CM28" s="98"/>
      <c r="CN28" s="98"/>
      <c r="CO28" s="98"/>
      <c r="CP28" s="98"/>
      <c r="CQ28" s="98"/>
      <c r="CR28" s="98"/>
      <c r="CS28" s="98"/>
      <c r="CT28" s="98"/>
      <c r="CU28" s="98"/>
      <c r="CV28" s="98"/>
      <c r="CW28" s="98"/>
      <c r="CX28" s="98"/>
      <c r="CY28" s="98"/>
      <c r="CZ28" s="98"/>
      <c r="DA28" s="98"/>
      <c r="DB28" s="98"/>
      <c r="DC28" s="98"/>
      <c r="DD28" s="98"/>
      <c r="DE28" s="98"/>
      <c r="DF28" s="98"/>
      <c r="DG28" s="98"/>
      <c r="DH28" s="98"/>
      <c r="DI28" s="98"/>
      <c r="DJ28" s="98"/>
      <c r="DK28" s="98"/>
      <c r="DL28" s="98"/>
      <c r="DM28" s="98"/>
      <c r="DN28" s="98"/>
      <c r="DO28" s="98"/>
      <c r="DP28" s="98"/>
      <c r="DQ28" s="98"/>
      <c r="DR28" s="98"/>
      <c r="DS28" s="98"/>
      <c r="DT28" s="98"/>
      <c r="DU28" s="98"/>
      <c r="DV28" s="98"/>
      <c r="DW28" s="98"/>
      <c r="DX28" s="98"/>
      <c r="DY28" s="98"/>
      <c r="DZ28" s="98"/>
      <c r="EA28" s="98"/>
      <c r="EB28" s="98"/>
      <c r="EC28" s="98"/>
      <c r="ED28" s="98"/>
      <c r="EE28" s="98"/>
      <c r="EF28" s="98"/>
      <c r="EG28" s="98"/>
      <c r="EH28" s="98"/>
      <c r="EI28" s="98"/>
      <c r="EJ28" s="98"/>
      <c r="EK28" s="98"/>
      <c r="EL28" s="98"/>
      <c r="EM28" s="98"/>
      <c r="EN28" s="98"/>
      <c r="EO28" s="98"/>
      <c r="EP28" s="98"/>
      <c r="EQ28" s="98"/>
      <c r="ER28" s="98"/>
      <c r="ES28" s="98"/>
      <c r="ET28" s="98"/>
      <c r="EU28" s="98"/>
      <c r="EV28" s="98"/>
      <c r="EW28" s="98"/>
      <c r="EX28" s="98"/>
      <c r="EY28" s="98"/>
      <c r="EZ28" s="98"/>
      <c r="FA28" s="98"/>
      <c r="FB28" s="98"/>
      <c r="FC28" s="98"/>
      <c r="FD28" s="98"/>
      <c r="FE28" s="98"/>
      <c r="FF28" s="98"/>
      <c r="FG28" s="98"/>
      <c r="FH28" s="98"/>
      <c r="FI28" s="98"/>
      <c r="FJ28" s="98"/>
      <c r="FK28" s="98"/>
      <c r="FL28" s="98"/>
      <c r="FM28" s="98"/>
      <c r="FN28" s="98"/>
      <c r="FO28" s="98"/>
      <c r="FP28" s="98"/>
      <c r="FQ28" s="98"/>
      <c r="FR28" s="98"/>
      <c r="FS28" s="98"/>
      <c r="FT28" s="98"/>
      <c r="FU28" s="98"/>
      <c r="FV28" s="98"/>
      <c r="FW28" s="98"/>
      <c r="FX28" s="98"/>
      <c r="FY28" s="98"/>
      <c r="FZ28" s="98"/>
      <c r="GA28" s="98"/>
      <c r="GB28" s="98"/>
      <c r="GC28" s="98"/>
      <c r="GD28" s="98"/>
      <c r="GE28" s="98"/>
      <c r="GF28" s="98"/>
      <c r="GG28" s="98"/>
      <c r="GH28" s="98"/>
      <c r="GI28" s="98"/>
      <c r="GJ28" s="98"/>
      <c r="GK28" s="98"/>
      <c r="GL28" s="98"/>
      <c r="GM28" s="98"/>
      <c r="GN28" s="98"/>
      <c r="GO28" s="98"/>
      <c r="GP28" s="98"/>
      <c r="GQ28" s="98"/>
      <c r="GR28" s="98"/>
      <c r="GS28" s="98"/>
      <c r="GT28" s="98"/>
      <c r="GU28" s="98"/>
      <c r="GV28" s="98"/>
      <c r="GW28" s="98"/>
      <c r="GX28" s="98"/>
      <c r="GY28" s="98"/>
      <c r="GZ28" s="98"/>
      <c r="HA28" s="98"/>
      <c r="HB28" s="98"/>
      <c r="HC28" s="98"/>
      <c r="HD28" s="98"/>
      <c r="HE28" s="98"/>
      <c r="HF28" s="98"/>
      <c r="HG28" s="98"/>
      <c r="HH28" s="98"/>
      <c r="HI28" s="98"/>
      <c r="HJ28" s="98"/>
      <c r="HK28" s="98"/>
      <c r="HL28" s="98"/>
      <c r="HM28" s="98"/>
      <c r="HN28" s="98"/>
      <c r="HO28" s="98"/>
      <c r="HP28" s="98"/>
      <c r="HQ28" s="98"/>
      <c r="HR28" s="98"/>
      <c r="HS28" s="98"/>
      <c r="HT28" s="98"/>
      <c r="HU28" s="98"/>
      <c r="HV28" s="98"/>
      <c r="HW28" s="98"/>
      <c r="HX28" s="98"/>
      <c r="HY28" s="98"/>
      <c r="HZ28" s="98"/>
      <c r="IA28" s="98"/>
      <c r="IB28" s="98"/>
      <c r="IC28" s="98"/>
      <c r="ID28" s="98"/>
      <c r="IE28" s="98"/>
      <c r="IF28" s="98"/>
      <c r="IG28" s="98"/>
      <c r="IH28" s="98"/>
      <c r="II28" s="98"/>
      <c r="IJ28" s="98"/>
      <c r="IK28" s="98"/>
      <c r="IL28" s="98"/>
      <c r="IM28" s="98"/>
      <c r="IN28" s="98"/>
      <c r="IO28" s="98"/>
      <c r="IP28" s="98"/>
      <c r="IQ28" s="98"/>
      <c r="IR28" s="98"/>
      <c r="IS28" s="98"/>
      <c r="IT28" s="98"/>
      <c r="IU28" s="98"/>
      <c r="IV28" s="98"/>
    </row>
    <row r="29" spans="1:256" ht="18" customHeight="1">
      <c r="A29" s="80" t="s">
        <v>158</v>
      </c>
      <c r="B29" s="80"/>
      <c r="C29" s="80"/>
      <c r="D29" s="80"/>
      <c r="E29" s="80"/>
      <c r="F29" s="99">
        <v>500</v>
      </c>
      <c r="G29" s="80"/>
      <c r="H29" s="97"/>
      <c r="I29" s="98"/>
      <c r="J29" s="98"/>
      <c r="K29" s="98"/>
      <c r="L29" s="98"/>
      <c r="M29" s="98"/>
      <c r="N29" s="98"/>
      <c r="O29" s="98"/>
      <c r="P29" s="98"/>
      <c r="Q29" s="98"/>
      <c r="R29" s="98"/>
      <c r="S29" s="98"/>
      <c r="T29" s="98"/>
      <c r="U29" s="98"/>
      <c r="V29" s="98"/>
      <c r="W29" s="98"/>
      <c r="X29" s="98"/>
      <c r="Y29" s="98"/>
      <c r="Z29" s="98"/>
      <c r="AA29" s="98"/>
      <c r="AB29" s="98"/>
      <c r="AC29" s="98"/>
      <c r="AD29" s="98"/>
      <c r="AE29" s="98"/>
      <c r="AF29" s="98"/>
      <c r="AG29" s="98"/>
      <c r="AH29" s="98"/>
      <c r="AI29" s="98"/>
      <c r="AJ29" s="98"/>
      <c r="AK29" s="98"/>
      <c r="AL29" s="98"/>
      <c r="AM29" s="98"/>
      <c r="AN29" s="98"/>
      <c r="AO29" s="98"/>
      <c r="AP29" s="98"/>
      <c r="AQ29" s="98"/>
      <c r="AR29" s="98"/>
      <c r="AS29" s="98"/>
      <c r="AT29" s="98"/>
      <c r="AU29" s="98"/>
      <c r="AV29" s="98"/>
      <c r="AW29" s="98"/>
      <c r="AX29" s="98"/>
      <c r="AY29" s="98"/>
      <c r="AZ29" s="98"/>
      <c r="BA29" s="98"/>
      <c r="BB29" s="98"/>
      <c r="BC29" s="98"/>
      <c r="BD29" s="98"/>
      <c r="BE29" s="98"/>
      <c r="BF29" s="98"/>
      <c r="BG29" s="98"/>
      <c r="BH29" s="98"/>
      <c r="BI29" s="98"/>
      <c r="BJ29" s="98"/>
      <c r="BK29" s="98"/>
      <c r="BL29" s="98"/>
      <c r="BM29" s="98"/>
      <c r="BN29" s="98"/>
      <c r="BO29" s="98"/>
      <c r="BP29" s="98"/>
      <c r="BQ29" s="98"/>
      <c r="BR29" s="98"/>
      <c r="BS29" s="98"/>
      <c r="BT29" s="98"/>
      <c r="BU29" s="98"/>
      <c r="BV29" s="98"/>
      <c r="BW29" s="98"/>
      <c r="BX29" s="98"/>
      <c r="BY29" s="98"/>
      <c r="BZ29" s="98"/>
      <c r="CA29" s="98"/>
      <c r="CB29" s="98"/>
      <c r="CC29" s="98"/>
      <c r="CD29" s="98"/>
      <c r="CE29" s="98"/>
      <c r="CF29" s="98"/>
      <c r="CG29" s="98"/>
      <c r="CH29" s="98"/>
      <c r="CI29" s="98"/>
      <c r="CJ29" s="98"/>
      <c r="CK29" s="98"/>
      <c r="CL29" s="98"/>
      <c r="CM29" s="98"/>
      <c r="CN29" s="98"/>
      <c r="CO29" s="98"/>
      <c r="CP29" s="98"/>
      <c r="CQ29" s="98"/>
      <c r="CR29" s="98"/>
      <c r="CS29" s="98"/>
      <c r="CT29" s="98"/>
      <c r="CU29" s="98"/>
      <c r="CV29" s="98"/>
      <c r="CW29" s="98"/>
      <c r="CX29" s="98"/>
      <c r="CY29" s="98"/>
      <c r="CZ29" s="98"/>
      <c r="DA29" s="98"/>
      <c r="DB29" s="98"/>
      <c r="DC29" s="98"/>
      <c r="DD29" s="98"/>
      <c r="DE29" s="98"/>
      <c r="DF29" s="98"/>
      <c r="DG29" s="98"/>
      <c r="DH29" s="98"/>
      <c r="DI29" s="98"/>
      <c r="DJ29" s="98"/>
      <c r="DK29" s="98"/>
      <c r="DL29" s="98"/>
      <c r="DM29" s="98"/>
      <c r="DN29" s="98"/>
      <c r="DO29" s="98"/>
      <c r="DP29" s="98"/>
      <c r="DQ29" s="98"/>
      <c r="DR29" s="98"/>
      <c r="DS29" s="98"/>
      <c r="DT29" s="98"/>
      <c r="DU29" s="98"/>
      <c r="DV29" s="98"/>
      <c r="DW29" s="98"/>
      <c r="DX29" s="98"/>
      <c r="DY29" s="98"/>
      <c r="DZ29" s="98"/>
      <c r="EA29" s="98"/>
      <c r="EB29" s="98"/>
      <c r="EC29" s="98"/>
      <c r="ED29" s="98"/>
      <c r="EE29" s="98"/>
      <c r="EF29" s="98"/>
      <c r="EG29" s="98"/>
      <c r="EH29" s="98"/>
      <c r="EI29" s="98"/>
      <c r="EJ29" s="98"/>
      <c r="EK29" s="98"/>
      <c r="EL29" s="98"/>
      <c r="EM29" s="98"/>
      <c r="EN29" s="98"/>
      <c r="EO29" s="98"/>
      <c r="EP29" s="98"/>
      <c r="EQ29" s="98"/>
      <c r="ER29" s="98"/>
      <c r="ES29" s="98"/>
      <c r="ET29" s="98"/>
      <c r="EU29" s="98"/>
      <c r="EV29" s="98"/>
      <c r="EW29" s="98"/>
      <c r="EX29" s="98"/>
      <c r="EY29" s="98"/>
      <c r="EZ29" s="98"/>
      <c r="FA29" s="98"/>
      <c r="FB29" s="98"/>
      <c r="FC29" s="98"/>
      <c r="FD29" s="98"/>
      <c r="FE29" s="98"/>
      <c r="FF29" s="98"/>
      <c r="FG29" s="98"/>
      <c r="FH29" s="98"/>
      <c r="FI29" s="98"/>
      <c r="FJ29" s="98"/>
      <c r="FK29" s="98"/>
      <c r="FL29" s="98"/>
      <c r="FM29" s="98"/>
      <c r="FN29" s="98"/>
      <c r="FO29" s="98"/>
      <c r="FP29" s="98"/>
      <c r="FQ29" s="98"/>
      <c r="FR29" s="98"/>
      <c r="FS29" s="98"/>
      <c r="FT29" s="98"/>
      <c r="FU29" s="98"/>
      <c r="FV29" s="98"/>
      <c r="FW29" s="98"/>
      <c r="FX29" s="98"/>
      <c r="FY29" s="98"/>
      <c r="FZ29" s="98"/>
      <c r="GA29" s="98"/>
      <c r="GB29" s="98"/>
      <c r="GC29" s="98"/>
      <c r="GD29" s="98"/>
      <c r="GE29" s="98"/>
      <c r="GF29" s="98"/>
      <c r="GG29" s="98"/>
      <c r="GH29" s="98"/>
      <c r="GI29" s="98"/>
      <c r="GJ29" s="98"/>
      <c r="GK29" s="98"/>
      <c r="GL29" s="98"/>
      <c r="GM29" s="98"/>
      <c r="GN29" s="98"/>
      <c r="GO29" s="98"/>
      <c r="GP29" s="98"/>
      <c r="GQ29" s="98"/>
      <c r="GR29" s="98"/>
      <c r="GS29" s="98"/>
      <c r="GT29" s="98"/>
      <c r="GU29" s="98"/>
      <c r="GV29" s="98"/>
      <c r="GW29" s="98"/>
      <c r="GX29" s="98"/>
      <c r="GY29" s="98"/>
      <c r="GZ29" s="98"/>
      <c r="HA29" s="98"/>
      <c r="HB29" s="98"/>
      <c r="HC29" s="98"/>
      <c r="HD29" s="98"/>
      <c r="HE29" s="98"/>
      <c r="HF29" s="98"/>
      <c r="HG29" s="98"/>
      <c r="HH29" s="98"/>
      <c r="HI29" s="98"/>
      <c r="HJ29" s="98"/>
      <c r="HK29" s="98"/>
      <c r="HL29" s="98"/>
      <c r="HM29" s="98"/>
      <c r="HN29" s="98"/>
      <c r="HO29" s="98"/>
      <c r="HP29" s="98"/>
      <c r="HQ29" s="98"/>
      <c r="HR29" s="98"/>
      <c r="HS29" s="98"/>
      <c r="HT29" s="98"/>
      <c r="HU29" s="98"/>
      <c r="HV29" s="98"/>
      <c r="HW29" s="98"/>
      <c r="HX29" s="98"/>
      <c r="HY29" s="98"/>
      <c r="HZ29" s="98"/>
      <c r="IA29" s="98"/>
      <c r="IB29" s="98"/>
      <c r="IC29" s="98"/>
      <c r="ID29" s="98"/>
      <c r="IE29" s="98"/>
      <c r="IF29" s="98"/>
      <c r="IG29" s="98"/>
      <c r="IH29" s="98"/>
      <c r="II29" s="98"/>
      <c r="IJ29" s="98"/>
      <c r="IK29" s="98"/>
      <c r="IL29" s="98"/>
      <c r="IM29" s="98"/>
      <c r="IN29" s="98"/>
      <c r="IO29" s="98"/>
      <c r="IP29" s="98"/>
      <c r="IQ29" s="98"/>
      <c r="IR29" s="98"/>
      <c r="IS29" s="98"/>
      <c r="IT29" s="98"/>
      <c r="IU29" s="98"/>
      <c r="IV29" s="98"/>
    </row>
    <row r="30" spans="1:256" ht="18" customHeight="1">
      <c r="A30" s="80" t="s">
        <v>157</v>
      </c>
      <c r="B30" s="80"/>
      <c r="C30" s="80"/>
      <c r="D30" s="80"/>
      <c r="E30" s="80"/>
      <c r="F30" s="99">
        <v>160000</v>
      </c>
      <c r="G30" s="80"/>
      <c r="H30" s="97"/>
      <c r="I30" s="98"/>
      <c r="J30" s="98"/>
      <c r="K30" s="98"/>
      <c r="L30" s="98"/>
      <c r="M30" s="98"/>
      <c r="N30" s="98"/>
      <c r="O30" s="98"/>
      <c r="P30" s="98"/>
      <c r="Q30" s="98"/>
      <c r="R30" s="98"/>
      <c r="S30" s="98"/>
      <c r="T30" s="98"/>
      <c r="U30" s="98"/>
      <c r="V30" s="98"/>
      <c r="W30" s="98"/>
      <c r="X30" s="98"/>
      <c r="Y30" s="98"/>
      <c r="Z30" s="98"/>
      <c r="AA30" s="98"/>
      <c r="AB30" s="98"/>
      <c r="AC30" s="98"/>
      <c r="AD30" s="98"/>
      <c r="AE30" s="98"/>
      <c r="AF30" s="98"/>
      <c r="AG30" s="98"/>
      <c r="AH30" s="98"/>
      <c r="AI30" s="98"/>
      <c r="AJ30" s="98"/>
      <c r="AK30" s="98"/>
      <c r="AL30" s="98"/>
      <c r="AM30" s="98"/>
      <c r="AN30" s="98"/>
      <c r="AO30" s="98"/>
      <c r="AP30" s="98"/>
      <c r="AQ30" s="98"/>
      <c r="AR30" s="98"/>
      <c r="AS30" s="98"/>
      <c r="AT30" s="98"/>
      <c r="AU30" s="98"/>
      <c r="AV30" s="98"/>
      <c r="AW30" s="98"/>
      <c r="AX30" s="98"/>
      <c r="AY30" s="98"/>
      <c r="AZ30" s="98"/>
      <c r="BA30" s="98"/>
      <c r="BB30" s="98"/>
      <c r="BC30" s="98"/>
      <c r="BD30" s="98"/>
      <c r="BE30" s="98"/>
      <c r="BF30" s="98"/>
      <c r="BG30" s="98"/>
      <c r="BH30" s="98"/>
      <c r="BI30" s="98"/>
      <c r="BJ30" s="98"/>
      <c r="BK30" s="98"/>
      <c r="BL30" s="98"/>
      <c r="BM30" s="98"/>
      <c r="BN30" s="98"/>
      <c r="BO30" s="98"/>
      <c r="BP30" s="98"/>
      <c r="BQ30" s="98"/>
      <c r="BR30" s="98"/>
      <c r="BS30" s="98"/>
      <c r="BT30" s="98"/>
      <c r="BU30" s="98"/>
      <c r="BV30" s="98"/>
      <c r="BW30" s="98"/>
      <c r="BX30" s="98"/>
      <c r="BY30" s="98"/>
      <c r="BZ30" s="98"/>
      <c r="CA30" s="98"/>
      <c r="CB30" s="98"/>
      <c r="CC30" s="98"/>
      <c r="CD30" s="98"/>
      <c r="CE30" s="98"/>
      <c r="CF30" s="98"/>
      <c r="CG30" s="98"/>
      <c r="CH30" s="98"/>
      <c r="CI30" s="98"/>
      <c r="CJ30" s="98"/>
      <c r="CK30" s="98"/>
      <c r="CL30" s="98"/>
      <c r="CM30" s="98"/>
      <c r="CN30" s="98"/>
      <c r="CO30" s="98"/>
      <c r="CP30" s="98"/>
      <c r="CQ30" s="98"/>
      <c r="CR30" s="98"/>
      <c r="CS30" s="98"/>
      <c r="CT30" s="98"/>
      <c r="CU30" s="98"/>
      <c r="CV30" s="98"/>
      <c r="CW30" s="98"/>
      <c r="CX30" s="98"/>
      <c r="CY30" s="98"/>
      <c r="CZ30" s="98"/>
      <c r="DA30" s="98"/>
      <c r="DB30" s="98"/>
      <c r="DC30" s="98"/>
      <c r="DD30" s="98"/>
      <c r="DE30" s="98"/>
      <c r="DF30" s="98"/>
      <c r="DG30" s="98"/>
      <c r="DH30" s="98"/>
      <c r="DI30" s="98"/>
      <c r="DJ30" s="98"/>
      <c r="DK30" s="98"/>
      <c r="DL30" s="98"/>
      <c r="DM30" s="98"/>
      <c r="DN30" s="98"/>
      <c r="DO30" s="98"/>
      <c r="DP30" s="98"/>
      <c r="DQ30" s="98"/>
      <c r="DR30" s="98"/>
      <c r="DS30" s="98"/>
      <c r="DT30" s="98"/>
      <c r="DU30" s="98"/>
      <c r="DV30" s="98"/>
      <c r="DW30" s="98"/>
      <c r="DX30" s="98"/>
      <c r="DY30" s="98"/>
      <c r="DZ30" s="98"/>
      <c r="EA30" s="98"/>
      <c r="EB30" s="98"/>
      <c r="EC30" s="98"/>
      <c r="ED30" s="98"/>
      <c r="EE30" s="98"/>
      <c r="EF30" s="98"/>
      <c r="EG30" s="98"/>
      <c r="EH30" s="98"/>
      <c r="EI30" s="98"/>
      <c r="EJ30" s="98"/>
      <c r="EK30" s="98"/>
      <c r="EL30" s="98"/>
      <c r="EM30" s="98"/>
      <c r="EN30" s="98"/>
      <c r="EO30" s="98"/>
      <c r="EP30" s="98"/>
      <c r="EQ30" s="98"/>
      <c r="ER30" s="98"/>
      <c r="ES30" s="98"/>
      <c r="ET30" s="98"/>
      <c r="EU30" s="98"/>
      <c r="EV30" s="98"/>
      <c r="EW30" s="98"/>
      <c r="EX30" s="98"/>
      <c r="EY30" s="98"/>
      <c r="EZ30" s="98"/>
      <c r="FA30" s="98"/>
      <c r="FB30" s="98"/>
      <c r="FC30" s="98"/>
      <c r="FD30" s="98"/>
      <c r="FE30" s="98"/>
      <c r="FF30" s="98"/>
      <c r="FG30" s="98"/>
      <c r="FH30" s="98"/>
      <c r="FI30" s="98"/>
      <c r="FJ30" s="98"/>
      <c r="FK30" s="98"/>
      <c r="FL30" s="98"/>
      <c r="FM30" s="98"/>
      <c r="FN30" s="98"/>
      <c r="FO30" s="98"/>
      <c r="FP30" s="98"/>
      <c r="FQ30" s="98"/>
      <c r="FR30" s="98"/>
      <c r="FS30" s="98"/>
      <c r="FT30" s="98"/>
      <c r="FU30" s="98"/>
      <c r="FV30" s="98"/>
      <c r="FW30" s="98"/>
      <c r="FX30" s="98"/>
      <c r="FY30" s="98"/>
      <c r="FZ30" s="98"/>
      <c r="GA30" s="98"/>
      <c r="GB30" s="98"/>
      <c r="GC30" s="98"/>
      <c r="GD30" s="98"/>
      <c r="GE30" s="98"/>
      <c r="GF30" s="98"/>
      <c r="GG30" s="98"/>
      <c r="GH30" s="98"/>
      <c r="GI30" s="98"/>
      <c r="GJ30" s="98"/>
      <c r="GK30" s="98"/>
      <c r="GL30" s="98"/>
      <c r="GM30" s="98"/>
      <c r="GN30" s="98"/>
      <c r="GO30" s="98"/>
      <c r="GP30" s="98"/>
      <c r="GQ30" s="98"/>
      <c r="GR30" s="98"/>
      <c r="GS30" s="98"/>
      <c r="GT30" s="98"/>
      <c r="GU30" s="98"/>
      <c r="GV30" s="98"/>
      <c r="GW30" s="98"/>
      <c r="GX30" s="98"/>
      <c r="GY30" s="98"/>
      <c r="GZ30" s="98"/>
      <c r="HA30" s="98"/>
      <c r="HB30" s="98"/>
      <c r="HC30" s="98"/>
      <c r="HD30" s="98"/>
      <c r="HE30" s="98"/>
      <c r="HF30" s="98"/>
      <c r="HG30" s="98"/>
      <c r="HH30" s="98"/>
      <c r="HI30" s="98"/>
      <c r="HJ30" s="98"/>
      <c r="HK30" s="98"/>
      <c r="HL30" s="98"/>
      <c r="HM30" s="98"/>
      <c r="HN30" s="98"/>
      <c r="HO30" s="98"/>
      <c r="HP30" s="98"/>
      <c r="HQ30" s="98"/>
      <c r="HR30" s="98"/>
      <c r="HS30" s="98"/>
      <c r="HT30" s="98"/>
      <c r="HU30" s="98"/>
      <c r="HV30" s="98"/>
      <c r="HW30" s="98"/>
      <c r="HX30" s="98"/>
      <c r="HY30" s="98"/>
      <c r="HZ30" s="98"/>
      <c r="IA30" s="98"/>
      <c r="IB30" s="98"/>
      <c r="IC30" s="98"/>
      <c r="ID30" s="98"/>
      <c r="IE30" s="98"/>
      <c r="IF30" s="98"/>
      <c r="IG30" s="98"/>
      <c r="IH30" s="98"/>
      <c r="II30" s="98"/>
      <c r="IJ30" s="98"/>
      <c r="IK30" s="98"/>
      <c r="IL30" s="98"/>
      <c r="IM30" s="98"/>
      <c r="IN30" s="98"/>
      <c r="IO30" s="98"/>
      <c r="IP30" s="98"/>
      <c r="IQ30" s="98"/>
      <c r="IR30" s="98"/>
      <c r="IS30" s="98"/>
      <c r="IT30" s="98"/>
      <c r="IU30" s="98"/>
      <c r="IV30" s="98"/>
    </row>
    <row r="31" spans="1:256" ht="18" customHeight="1">
      <c r="A31" s="80" t="s">
        <v>169</v>
      </c>
      <c r="B31" s="80"/>
      <c r="C31" s="80"/>
      <c r="D31" s="80"/>
      <c r="E31" s="80"/>
      <c r="F31" s="99">
        <v>10000</v>
      </c>
      <c r="G31" s="80"/>
      <c r="H31" s="97"/>
      <c r="I31" s="98"/>
      <c r="J31" s="98"/>
      <c r="K31" s="98"/>
      <c r="L31" s="98"/>
      <c r="M31" s="98"/>
      <c r="N31" s="98"/>
      <c r="O31" s="98"/>
      <c r="P31" s="98"/>
      <c r="Q31" s="98"/>
      <c r="R31" s="98"/>
      <c r="S31" s="98"/>
      <c r="T31" s="98"/>
      <c r="U31" s="98"/>
      <c r="V31" s="98"/>
      <c r="W31" s="98"/>
      <c r="X31" s="98"/>
      <c r="Y31" s="98"/>
      <c r="Z31" s="98"/>
      <c r="AA31" s="98"/>
      <c r="AB31" s="98"/>
      <c r="AC31" s="98"/>
      <c r="AD31" s="98"/>
      <c r="AE31" s="98"/>
      <c r="AF31" s="98"/>
      <c r="AG31" s="98"/>
      <c r="AH31" s="98"/>
      <c r="AI31" s="98"/>
      <c r="AJ31" s="98"/>
      <c r="AK31" s="98"/>
      <c r="AL31" s="98"/>
      <c r="AM31" s="98"/>
      <c r="AN31" s="98"/>
      <c r="AO31" s="98"/>
      <c r="AP31" s="98"/>
      <c r="AQ31" s="98"/>
      <c r="AR31" s="98"/>
      <c r="AS31" s="98"/>
      <c r="AT31" s="98"/>
      <c r="AU31" s="98"/>
      <c r="AV31" s="98"/>
      <c r="AW31" s="98"/>
      <c r="AX31" s="98"/>
      <c r="AY31" s="98"/>
      <c r="AZ31" s="98"/>
      <c r="BA31" s="98"/>
      <c r="BB31" s="98"/>
      <c r="BC31" s="98"/>
      <c r="BD31" s="98"/>
      <c r="BE31" s="98"/>
      <c r="BF31" s="98"/>
      <c r="BG31" s="98"/>
      <c r="BH31" s="98"/>
      <c r="BI31" s="98"/>
      <c r="BJ31" s="98"/>
      <c r="BK31" s="98"/>
      <c r="BL31" s="98"/>
      <c r="BM31" s="98"/>
      <c r="BN31" s="98"/>
      <c r="BO31" s="98"/>
      <c r="BP31" s="98"/>
      <c r="BQ31" s="98"/>
      <c r="BR31" s="98"/>
      <c r="BS31" s="98"/>
      <c r="BT31" s="98"/>
      <c r="BU31" s="98"/>
      <c r="BV31" s="98"/>
      <c r="BW31" s="98"/>
      <c r="BX31" s="98"/>
      <c r="BY31" s="98"/>
      <c r="BZ31" s="98"/>
      <c r="CA31" s="98"/>
      <c r="CB31" s="98"/>
      <c r="CC31" s="98"/>
      <c r="CD31" s="98"/>
      <c r="CE31" s="98"/>
      <c r="CF31" s="98"/>
      <c r="CG31" s="98"/>
      <c r="CH31" s="98"/>
      <c r="CI31" s="98"/>
      <c r="CJ31" s="98"/>
      <c r="CK31" s="98"/>
      <c r="CL31" s="98"/>
      <c r="CM31" s="98"/>
      <c r="CN31" s="98"/>
      <c r="CO31" s="98"/>
      <c r="CP31" s="98"/>
      <c r="CQ31" s="98"/>
      <c r="CR31" s="98"/>
      <c r="CS31" s="98"/>
      <c r="CT31" s="98"/>
      <c r="CU31" s="98"/>
      <c r="CV31" s="98"/>
      <c r="CW31" s="98"/>
      <c r="CX31" s="98"/>
      <c r="CY31" s="98"/>
      <c r="CZ31" s="98"/>
      <c r="DA31" s="98"/>
      <c r="DB31" s="98"/>
      <c r="DC31" s="98"/>
      <c r="DD31" s="98"/>
      <c r="DE31" s="98"/>
      <c r="DF31" s="98"/>
      <c r="DG31" s="98"/>
      <c r="DH31" s="98"/>
      <c r="DI31" s="98"/>
      <c r="DJ31" s="98"/>
      <c r="DK31" s="98"/>
      <c r="DL31" s="98"/>
      <c r="DM31" s="98"/>
      <c r="DN31" s="98"/>
      <c r="DO31" s="98"/>
      <c r="DP31" s="98"/>
      <c r="DQ31" s="98"/>
      <c r="DR31" s="98"/>
      <c r="DS31" s="98"/>
      <c r="DT31" s="98"/>
      <c r="DU31" s="98"/>
      <c r="DV31" s="98"/>
      <c r="DW31" s="98"/>
      <c r="DX31" s="98"/>
      <c r="DY31" s="98"/>
      <c r="DZ31" s="98"/>
      <c r="EA31" s="98"/>
      <c r="EB31" s="98"/>
      <c r="EC31" s="98"/>
      <c r="ED31" s="98"/>
      <c r="EE31" s="98"/>
      <c r="EF31" s="98"/>
      <c r="EG31" s="98"/>
      <c r="EH31" s="98"/>
      <c r="EI31" s="98"/>
      <c r="EJ31" s="98"/>
      <c r="EK31" s="98"/>
      <c r="EL31" s="98"/>
      <c r="EM31" s="98"/>
      <c r="EN31" s="98"/>
      <c r="EO31" s="98"/>
      <c r="EP31" s="98"/>
      <c r="EQ31" s="98"/>
      <c r="ER31" s="98"/>
      <c r="ES31" s="98"/>
      <c r="ET31" s="98"/>
      <c r="EU31" s="98"/>
      <c r="EV31" s="98"/>
      <c r="EW31" s="98"/>
      <c r="EX31" s="98"/>
      <c r="EY31" s="98"/>
      <c r="EZ31" s="98"/>
      <c r="FA31" s="98"/>
      <c r="FB31" s="98"/>
      <c r="FC31" s="98"/>
      <c r="FD31" s="98"/>
      <c r="FE31" s="98"/>
      <c r="FF31" s="98"/>
      <c r="FG31" s="98"/>
      <c r="FH31" s="98"/>
      <c r="FI31" s="98"/>
      <c r="FJ31" s="98"/>
      <c r="FK31" s="98"/>
      <c r="FL31" s="98"/>
      <c r="FM31" s="98"/>
      <c r="FN31" s="98"/>
      <c r="FO31" s="98"/>
      <c r="FP31" s="98"/>
      <c r="FQ31" s="98"/>
      <c r="FR31" s="98"/>
      <c r="FS31" s="98"/>
      <c r="FT31" s="98"/>
      <c r="FU31" s="98"/>
      <c r="FV31" s="98"/>
      <c r="FW31" s="98"/>
      <c r="FX31" s="98"/>
      <c r="FY31" s="98"/>
      <c r="FZ31" s="98"/>
      <c r="GA31" s="98"/>
      <c r="GB31" s="98"/>
      <c r="GC31" s="98"/>
      <c r="GD31" s="98"/>
      <c r="GE31" s="98"/>
      <c r="GF31" s="98"/>
      <c r="GG31" s="98"/>
      <c r="GH31" s="98"/>
      <c r="GI31" s="98"/>
      <c r="GJ31" s="98"/>
      <c r="GK31" s="98"/>
      <c r="GL31" s="98"/>
      <c r="GM31" s="98"/>
      <c r="GN31" s="98"/>
      <c r="GO31" s="98"/>
      <c r="GP31" s="98"/>
      <c r="GQ31" s="98"/>
      <c r="GR31" s="98"/>
      <c r="GS31" s="98"/>
      <c r="GT31" s="98"/>
      <c r="GU31" s="98"/>
      <c r="GV31" s="98"/>
      <c r="GW31" s="98"/>
      <c r="GX31" s="98"/>
      <c r="GY31" s="98"/>
      <c r="GZ31" s="98"/>
      <c r="HA31" s="98"/>
      <c r="HB31" s="98"/>
      <c r="HC31" s="98"/>
      <c r="HD31" s="98"/>
      <c r="HE31" s="98"/>
      <c r="HF31" s="98"/>
      <c r="HG31" s="98"/>
      <c r="HH31" s="98"/>
      <c r="HI31" s="98"/>
      <c r="HJ31" s="98"/>
      <c r="HK31" s="98"/>
      <c r="HL31" s="98"/>
      <c r="HM31" s="98"/>
      <c r="HN31" s="98"/>
      <c r="HO31" s="98"/>
      <c r="HP31" s="98"/>
      <c r="HQ31" s="98"/>
      <c r="HR31" s="98"/>
      <c r="HS31" s="98"/>
      <c r="HT31" s="98"/>
      <c r="HU31" s="98"/>
      <c r="HV31" s="98"/>
      <c r="HW31" s="98"/>
      <c r="HX31" s="98"/>
      <c r="HY31" s="98"/>
      <c r="HZ31" s="98"/>
      <c r="IA31" s="98"/>
      <c r="IB31" s="98"/>
      <c r="IC31" s="98"/>
      <c r="ID31" s="98"/>
      <c r="IE31" s="98"/>
      <c r="IF31" s="98"/>
      <c r="IG31" s="98"/>
      <c r="IH31" s="98"/>
      <c r="II31" s="98"/>
      <c r="IJ31" s="98"/>
      <c r="IK31" s="98"/>
      <c r="IL31" s="98"/>
      <c r="IM31" s="98"/>
      <c r="IN31" s="98"/>
      <c r="IO31" s="98"/>
      <c r="IP31" s="98"/>
      <c r="IQ31" s="98"/>
      <c r="IR31" s="98"/>
      <c r="IS31" s="98"/>
      <c r="IT31" s="98"/>
      <c r="IU31" s="98"/>
      <c r="IV31" s="98"/>
    </row>
    <row r="32" spans="1:256" ht="18" customHeight="1">
      <c r="A32" s="80" t="s">
        <v>162</v>
      </c>
      <c r="B32" s="80"/>
      <c r="C32" s="80"/>
      <c r="D32" s="80"/>
      <c r="E32" s="80"/>
      <c r="F32" s="99">
        <v>10000</v>
      </c>
      <c r="G32" s="80"/>
      <c r="H32" s="97"/>
      <c r="I32" s="98"/>
      <c r="J32" s="98"/>
      <c r="K32" s="98"/>
      <c r="L32" s="98"/>
      <c r="M32" s="98"/>
      <c r="N32" s="98"/>
      <c r="O32" s="98"/>
      <c r="P32" s="98"/>
      <c r="Q32" s="98"/>
      <c r="R32" s="98"/>
      <c r="S32" s="98"/>
      <c r="T32" s="98"/>
      <c r="U32" s="98"/>
      <c r="V32" s="98"/>
      <c r="W32" s="98"/>
      <c r="X32" s="98"/>
      <c r="Y32" s="98"/>
      <c r="Z32" s="98"/>
      <c r="AA32" s="98"/>
      <c r="AB32" s="98"/>
      <c r="AC32" s="98"/>
      <c r="AD32" s="98"/>
      <c r="AE32" s="98"/>
      <c r="AF32" s="98"/>
      <c r="AG32" s="98"/>
      <c r="AH32" s="98"/>
      <c r="AI32" s="98"/>
      <c r="AJ32" s="98"/>
      <c r="AK32" s="98"/>
      <c r="AL32" s="98"/>
      <c r="AM32" s="98"/>
      <c r="AN32" s="98"/>
      <c r="AO32" s="98"/>
      <c r="AP32" s="98"/>
      <c r="AQ32" s="98"/>
      <c r="AR32" s="98"/>
      <c r="AS32" s="98"/>
      <c r="AT32" s="98"/>
      <c r="AU32" s="98"/>
      <c r="AV32" s="98"/>
      <c r="AW32" s="98"/>
      <c r="AX32" s="98"/>
      <c r="AY32" s="98"/>
      <c r="AZ32" s="98"/>
      <c r="BA32" s="98"/>
      <c r="BB32" s="98"/>
      <c r="BC32" s="98"/>
      <c r="BD32" s="98"/>
      <c r="BE32" s="98"/>
      <c r="BF32" s="98"/>
      <c r="BG32" s="98"/>
      <c r="BH32" s="98"/>
      <c r="BI32" s="98"/>
      <c r="BJ32" s="98"/>
      <c r="BK32" s="98"/>
      <c r="BL32" s="98"/>
      <c r="BM32" s="98"/>
      <c r="BN32" s="98"/>
      <c r="BO32" s="98"/>
      <c r="BP32" s="98"/>
      <c r="BQ32" s="98"/>
      <c r="BR32" s="98"/>
      <c r="BS32" s="98"/>
      <c r="BT32" s="98"/>
      <c r="BU32" s="98"/>
      <c r="BV32" s="98"/>
      <c r="BW32" s="98"/>
      <c r="BX32" s="98"/>
      <c r="BY32" s="98"/>
      <c r="BZ32" s="98"/>
      <c r="CA32" s="98"/>
      <c r="CB32" s="98"/>
      <c r="CC32" s="98"/>
      <c r="CD32" s="98"/>
      <c r="CE32" s="98"/>
      <c r="CF32" s="98"/>
      <c r="CG32" s="98"/>
      <c r="CH32" s="98"/>
      <c r="CI32" s="98"/>
      <c r="CJ32" s="98"/>
      <c r="CK32" s="98"/>
      <c r="CL32" s="98"/>
      <c r="CM32" s="98"/>
      <c r="CN32" s="98"/>
      <c r="CO32" s="98"/>
      <c r="CP32" s="98"/>
      <c r="CQ32" s="98"/>
      <c r="CR32" s="98"/>
      <c r="CS32" s="98"/>
      <c r="CT32" s="98"/>
      <c r="CU32" s="98"/>
      <c r="CV32" s="98"/>
      <c r="CW32" s="98"/>
      <c r="CX32" s="98"/>
      <c r="CY32" s="98"/>
      <c r="CZ32" s="98"/>
      <c r="DA32" s="98"/>
      <c r="DB32" s="98"/>
      <c r="DC32" s="98"/>
      <c r="DD32" s="98"/>
      <c r="DE32" s="98"/>
      <c r="DF32" s="98"/>
      <c r="DG32" s="98"/>
      <c r="DH32" s="98"/>
      <c r="DI32" s="98"/>
      <c r="DJ32" s="98"/>
      <c r="DK32" s="98"/>
      <c r="DL32" s="98"/>
      <c r="DM32" s="98"/>
      <c r="DN32" s="98"/>
      <c r="DO32" s="98"/>
      <c r="DP32" s="98"/>
      <c r="DQ32" s="98"/>
      <c r="DR32" s="98"/>
      <c r="DS32" s="98"/>
      <c r="DT32" s="98"/>
      <c r="DU32" s="98"/>
      <c r="DV32" s="98"/>
      <c r="DW32" s="98"/>
      <c r="DX32" s="98"/>
      <c r="DY32" s="98"/>
      <c r="DZ32" s="98"/>
      <c r="EA32" s="98"/>
      <c r="EB32" s="98"/>
      <c r="EC32" s="98"/>
      <c r="ED32" s="98"/>
      <c r="EE32" s="98"/>
      <c r="EF32" s="98"/>
      <c r="EG32" s="98"/>
      <c r="EH32" s="98"/>
      <c r="EI32" s="98"/>
      <c r="EJ32" s="98"/>
      <c r="EK32" s="98"/>
      <c r="EL32" s="98"/>
      <c r="EM32" s="98"/>
      <c r="EN32" s="98"/>
      <c r="EO32" s="98"/>
      <c r="EP32" s="98"/>
      <c r="EQ32" s="98"/>
      <c r="ER32" s="98"/>
      <c r="ES32" s="98"/>
      <c r="ET32" s="98"/>
      <c r="EU32" s="98"/>
      <c r="EV32" s="98"/>
      <c r="EW32" s="98"/>
      <c r="EX32" s="98"/>
      <c r="EY32" s="98"/>
      <c r="EZ32" s="98"/>
      <c r="FA32" s="98"/>
      <c r="FB32" s="98"/>
      <c r="FC32" s="98"/>
      <c r="FD32" s="98"/>
      <c r="FE32" s="98"/>
      <c r="FF32" s="98"/>
      <c r="FG32" s="98"/>
      <c r="FH32" s="98"/>
      <c r="FI32" s="98"/>
      <c r="FJ32" s="98"/>
      <c r="FK32" s="98"/>
      <c r="FL32" s="98"/>
      <c r="FM32" s="98"/>
      <c r="FN32" s="98"/>
      <c r="FO32" s="98"/>
      <c r="FP32" s="98"/>
      <c r="FQ32" s="98"/>
      <c r="FR32" s="98"/>
      <c r="FS32" s="98"/>
      <c r="FT32" s="98"/>
      <c r="FU32" s="98"/>
      <c r="FV32" s="98"/>
      <c r="FW32" s="98"/>
      <c r="FX32" s="98"/>
      <c r="FY32" s="98"/>
      <c r="FZ32" s="98"/>
      <c r="GA32" s="98"/>
      <c r="GB32" s="98"/>
      <c r="GC32" s="98"/>
      <c r="GD32" s="98"/>
      <c r="GE32" s="98"/>
      <c r="GF32" s="98"/>
      <c r="GG32" s="98"/>
      <c r="GH32" s="98"/>
      <c r="GI32" s="98"/>
      <c r="GJ32" s="98"/>
      <c r="GK32" s="98"/>
      <c r="GL32" s="98"/>
      <c r="GM32" s="98"/>
      <c r="GN32" s="98"/>
      <c r="GO32" s="98"/>
      <c r="GP32" s="98"/>
      <c r="GQ32" s="98"/>
      <c r="GR32" s="98"/>
      <c r="GS32" s="98"/>
      <c r="GT32" s="98"/>
      <c r="GU32" s="98"/>
      <c r="GV32" s="98"/>
      <c r="GW32" s="98"/>
      <c r="GX32" s="98"/>
      <c r="GY32" s="98"/>
      <c r="GZ32" s="98"/>
      <c r="HA32" s="98"/>
      <c r="HB32" s="98"/>
      <c r="HC32" s="98"/>
      <c r="HD32" s="98"/>
      <c r="HE32" s="98"/>
      <c r="HF32" s="98"/>
      <c r="HG32" s="98"/>
      <c r="HH32" s="98"/>
      <c r="HI32" s="98"/>
      <c r="HJ32" s="98"/>
      <c r="HK32" s="98"/>
      <c r="HL32" s="98"/>
      <c r="HM32" s="98"/>
      <c r="HN32" s="98"/>
      <c r="HO32" s="98"/>
      <c r="HP32" s="98"/>
      <c r="HQ32" s="98"/>
      <c r="HR32" s="98"/>
      <c r="HS32" s="98"/>
      <c r="HT32" s="98"/>
      <c r="HU32" s="98"/>
      <c r="HV32" s="98"/>
      <c r="HW32" s="98"/>
      <c r="HX32" s="98"/>
      <c r="HY32" s="98"/>
      <c r="HZ32" s="98"/>
      <c r="IA32" s="98"/>
      <c r="IB32" s="98"/>
      <c r="IC32" s="98"/>
      <c r="ID32" s="98"/>
      <c r="IE32" s="98"/>
      <c r="IF32" s="98"/>
      <c r="IG32" s="98"/>
      <c r="IH32" s="98"/>
      <c r="II32" s="98"/>
      <c r="IJ32" s="98"/>
      <c r="IK32" s="98"/>
      <c r="IL32" s="98"/>
      <c r="IM32" s="98"/>
      <c r="IN32" s="98"/>
      <c r="IO32" s="98"/>
      <c r="IP32" s="98"/>
      <c r="IQ32" s="98"/>
      <c r="IR32" s="98"/>
      <c r="IS32" s="98"/>
      <c r="IT32" s="98"/>
      <c r="IU32" s="98"/>
      <c r="IV32" s="98"/>
    </row>
    <row r="33" spans="1:256" ht="18" customHeight="1">
      <c r="A33" s="80" t="s">
        <v>163</v>
      </c>
      <c r="B33" s="80"/>
      <c r="C33" s="80"/>
      <c r="D33" s="80"/>
      <c r="E33" s="80"/>
      <c r="F33" s="99">
        <v>2000</v>
      </c>
      <c r="G33" s="80"/>
      <c r="H33" s="97"/>
      <c r="I33" s="98"/>
      <c r="J33" s="98"/>
      <c r="K33" s="98"/>
      <c r="L33" s="98"/>
      <c r="M33" s="98"/>
      <c r="N33" s="98"/>
      <c r="O33" s="98"/>
      <c r="P33" s="98"/>
      <c r="Q33" s="98"/>
      <c r="R33" s="98"/>
      <c r="S33" s="98"/>
      <c r="T33" s="98"/>
      <c r="U33" s="98"/>
      <c r="V33" s="98"/>
      <c r="W33" s="98"/>
      <c r="X33" s="98"/>
      <c r="Y33" s="98"/>
      <c r="Z33" s="98"/>
      <c r="AA33" s="98"/>
      <c r="AB33" s="98"/>
      <c r="AC33" s="98"/>
      <c r="AD33" s="98"/>
      <c r="AE33" s="98"/>
      <c r="AF33" s="98"/>
      <c r="AG33" s="98"/>
      <c r="AH33" s="98"/>
      <c r="AI33" s="98"/>
      <c r="AJ33" s="98"/>
      <c r="AK33" s="98"/>
      <c r="AL33" s="98"/>
      <c r="AM33" s="98"/>
      <c r="AN33" s="98"/>
      <c r="AO33" s="98"/>
      <c r="AP33" s="98"/>
      <c r="AQ33" s="98"/>
      <c r="AR33" s="98"/>
      <c r="AS33" s="98"/>
      <c r="AT33" s="98"/>
      <c r="AU33" s="98"/>
      <c r="AV33" s="98"/>
      <c r="AW33" s="98"/>
      <c r="AX33" s="98"/>
      <c r="AY33" s="98"/>
      <c r="AZ33" s="98"/>
      <c r="BA33" s="98"/>
      <c r="BB33" s="98"/>
      <c r="BC33" s="98"/>
      <c r="BD33" s="98"/>
      <c r="BE33" s="98"/>
      <c r="BF33" s="98"/>
      <c r="BG33" s="98"/>
      <c r="BH33" s="98"/>
      <c r="BI33" s="98"/>
      <c r="BJ33" s="98"/>
      <c r="BK33" s="98"/>
      <c r="BL33" s="98"/>
      <c r="BM33" s="98"/>
      <c r="BN33" s="98"/>
      <c r="BO33" s="98"/>
      <c r="BP33" s="98"/>
      <c r="BQ33" s="98"/>
      <c r="BR33" s="98"/>
      <c r="BS33" s="98"/>
      <c r="BT33" s="98"/>
      <c r="BU33" s="98"/>
      <c r="BV33" s="98"/>
      <c r="BW33" s="98"/>
      <c r="BX33" s="98"/>
      <c r="BY33" s="98"/>
      <c r="BZ33" s="98"/>
      <c r="CA33" s="98"/>
      <c r="CB33" s="98"/>
      <c r="CC33" s="98"/>
      <c r="CD33" s="98"/>
      <c r="CE33" s="98"/>
      <c r="CF33" s="98"/>
      <c r="CG33" s="98"/>
      <c r="CH33" s="98"/>
      <c r="CI33" s="98"/>
      <c r="CJ33" s="98"/>
      <c r="CK33" s="98"/>
      <c r="CL33" s="98"/>
      <c r="CM33" s="98"/>
      <c r="CN33" s="98"/>
      <c r="CO33" s="98"/>
      <c r="CP33" s="98"/>
      <c r="CQ33" s="98"/>
      <c r="CR33" s="98"/>
      <c r="CS33" s="98"/>
      <c r="CT33" s="98"/>
      <c r="CU33" s="98"/>
      <c r="CV33" s="98"/>
      <c r="CW33" s="98"/>
      <c r="CX33" s="98"/>
      <c r="CY33" s="98"/>
      <c r="CZ33" s="98"/>
      <c r="DA33" s="98"/>
      <c r="DB33" s="98"/>
      <c r="DC33" s="98"/>
      <c r="DD33" s="98"/>
      <c r="DE33" s="98"/>
      <c r="DF33" s="98"/>
      <c r="DG33" s="98"/>
      <c r="DH33" s="98"/>
      <c r="DI33" s="98"/>
      <c r="DJ33" s="98"/>
      <c r="DK33" s="98"/>
      <c r="DL33" s="98"/>
      <c r="DM33" s="98"/>
      <c r="DN33" s="98"/>
      <c r="DO33" s="98"/>
      <c r="DP33" s="98"/>
      <c r="DQ33" s="98"/>
      <c r="DR33" s="98"/>
      <c r="DS33" s="98"/>
      <c r="DT33" s="98"/>
      <c r="DU33" s="98"/>
      <c r="DV33" s="98"/>
      <c r="DW33" s="98"/>
      <c r="DX33" s="98"/>
      <c r="DY33" s="98"/>
      <c r="DZ33" s="98"/>
      <c r="EA33" s="98"/>
      <c r="EB33" s="98"/>
      <c r="EC33" s="98"/>
      <c r="ED33" s="98"/>
      <c r="EE33" s="98"/>
      <c r="EF33" s="98"/>
      <c r="EG33" s="98"/>
      <c r="EH33" s="98"/>
      <c r="EI33" s="98"/>
      <c r="EJ33" s="98"/>
      <c r="EK33" s="98"/>
      <c r="EL33" s="98"/>
      <c r="EM33" s="98"/>
      <c r="EN33" s="98"/>
      <c r="EO33" s="98"/>
      <c r="EP33" s="98"/>
      <c r="EQ33" s="98"/>
      <c r="ER33" s="98"/>
      <c r="ES33" s="98"/>
      <c r="ET33" s="98"/>
      <c r="EU33" s="98"/>
      <c r="EV33" s="98"/>
      <c r="EW33" s="98"/>
      <c r="EX33" s="98"/>
      <c r="EY33" s="98"/>
      <c r="EZ33" s="98"/>
      <c r="FA33" s="98"/>
      <c r="FB33" s="98"/>
      <c r="FC33" s="98"/>
      <c r="FD33" s="98"/>
      <c r="FE33" s="98"/>
      <c r="FF33" s="98"/>
      <c r="FG33" s="98"/>
      <c r="FH33" s="98"/>
      <c r="FI33" s="98"/>
      <c r="FJ33" s="98"/>
      <c r="FK33" s="98"/>
      <c r="FL33" s="98"/>
      <c r="FM33" s="98"/>
      <c r="FN33" s="98"/>
      <c r="FO33" s="98"/>
      <c r="FP33" s="98"/>
      <c r="FQ33" s="98"/>
      <c r="FR33" s="98"/>
      <c r="FS33" s="98"/>
      <c r="FT33" s="98"/>
      <c r="FU33" s="98"/>
      <c r="FV33" s="98"/>
      <c r="FW33" s="98"/>
      <c r="FX33" s="98"/>
      <c r="FY33" s="98"/>
      <c r="FZ33" s="98"/>
      <c r="GA33" s="98"/>
      <c r="GB33" s="98"/>
      <c r="GC33" s="98"/>
      <c r="GD33" s="98"/>
      <c r="GE33" s="98"/>
      <c r="GF33" s="98"/>
      <c r="GG33" s="98"/>
      <c r="GH33" s="98"/>
      <c r="GI33" s="98"/>
      <c r="GJ33" s="98"/>
      <c r="GK33" s="98"/>
      <c r="GL33" s="98"/>
      <c r="GM33" s="98"/>
      <c r="GN33" s="98"/>
      <c r="GO33" s="98"/>
      <c r="GP33" s="98"/>
      <c r="GQ33" s="98"/>
      <c r="GR33" s="98"/>
      <c r="GS33" s="98"/>
      <c r="GT33" s="98"/>
      <c r="GU33" s="98"/>
      <c r="GV33" s="98"/>
      <c r="GW33" s="98"/>
      <c r="GX33" s="98"/>
      <c r="GY33" s="98"/>
      <c r="GZ33" s="98"/>
      <c r="HA33" s="98"/>
      <c r="HB33" s="98"/>
      <c r="HC33" s="98"/>
      <c r="HD33" s="98"/>
      <c r="HE33" s="98"/>
      <c r="HF33" s="98"/>
      <c r="HG33" s="98"/>
      <c r="HH33" s="98"/>
      <c r="HI33" s="98"/>
      <c r="HJ33" s="98"/>
      <c r="HK33" s="98"/>
      <c r="HL33" s="98"/>
      <c r="HM33" s="98"/>
      <c r="HN33" s="98"/>
      <c r="HO33" s="98"/>
      <c r="HP33" s="98"/>
      <c r="HQ33" s="98"/>
      <c r="HR33" s="98"/>
      <c r="HS33" s="98"/>
      <c r="HT33" s="98"/>
      <c r="HU33" s="98"/>
      <c r="HV33" s="98"/>
      <c r="HW33" s="98"/>
      <c r="HX33" s="98"/>
      <c r="HY33" s="98"/>
      <c r="HZ33" s="98"/>
      <c r="IA33" s="98"/>
      <c r="IB33" s="98"/>
      <c r="IC33" s="98"/>
      <c r="ID33" s="98"/>
      <c r="IE33" s="98"/>
      <c r="IF33" s="98"/>
      <c r="IG33" s="98"/>
      <c r="IH33" s="98"/>
      <c r="II33" s="98"/>
      <c r="IJ33" s="98"/>
      <c r="IK33" s="98"/>
      <c r="IL33" s="98"/>
      <c r="IM33" s="98"/>
      <c r="IN33" s="98"/>
      <c r="IO33" s="98"/>
      <c r="IP33" s="98"/>
      <c r="IQ33" s="98"/>
      <c r="IR33" s="98"/>
      <c r="IS33" s="98"/>
      <c r="IT33" s="98"/>
      <c r="IU33" s="98"/>
      <c r="IV33" s="98"/>
    </row>
    <row r="34" spans="1:256" ht="18" customHeight="1">
      <c r="A34" s="80" t="s">
        <v>78</v>
      </c>
      <c r="B34" s="80"/>
      <c r="C34" s="80"/>
      <c r="D34" s="80"/>
      <c r="E34" s="80"/>
      <c r="F34" s="99">
        <v>700</v>
      </c>
      <c r="G34" s="80"/>
      <c r="H34" s="97"/>
      <c r="I34" s="98"/>
      <c r="J34" s="98"/>
      <c r="K34" s="98"/>
      <c r="L34" s="98"/>
      <c r="M34" s="98"/>
      <c r="N34" s="98"/>
      <c r="O34" s="98"/>
      <c r="P34" s="98"/>
      <c r="Q34" s="98"/>
      <c r="R34" s="98"/>
      <c r="S34" s="98"/>
      <c r="T34" s="98"/>
      <c r="U34" s="98"/>
      <c r="V34" s="98"/>
      <c r="W34" s="98"/>
      <c r="X34" s="98"/>
      <c r="Y34" s="98"/>
      <c r="Z34" s="98"/>
      <c r="AA34" s="98"/>
      <c r="AB34" s="98"/>
      <c r="AC34" s="98"/>
      <c r="AD34" s="98"/>
      <c r="AE34" s="98"/>
      <c r="AF34" s="98"/>
      <c r="AG34" s="98"/>
      <c r="AH34" s="98"/>
      <c r="AI34" s="98"/>
      <c r="AJ34" s="98"/>
      <c r="AK34" s="98"/>
      <c r="AL34" s="98"/>
      <c r="AM34" s="98"/>
      <c r="AN34" s="98"/>
      <c r="AO34" s="98"/>
      <c r="AP34" s="98"/>
      <c r="AQ34" s="98"/>
      <c r="AR34" s="98"/>
      <c r="AS34" s="98"/>
      <c r="AT34" s="98"/>
      <c r="AU34" s="98"/>
      <c r="AV34" s="98"/>
      <c r="AW34" s="98"/>
      <c r="AX34" s="98"/>
      <c r="AY34" s="98"/>
      <c r="AZ34" s="98"/>
      <c r="BA34" s="98"/>
      <c r="BB34" s="98"/>
      <c r="BC34" s="98"/>
      <c r="BD34" s="98"/>
      <c r="BE34" s="98"/>
      <c r="BF34" s="98"/>
      <c r="BG34" s="98"/>
      <c r="BH34" s="98"/>
      <c r="BI34" s="98"/>
      <c r="BJ34" s="98"/>
      <c r="BK34" s="98"/>
      <c r="BL34" s="98"/>
      <c r="BM34" s="98"/>
      <c r="BN34" s="98"/>
      <c r="BO34" s="98"/>
      <c r="BP34" s="98"/>
      <c r="BQ34" s="98"/>
      <c r="BR34" s="98"/>
      <c r="BS34" s="98"/>
      <c r="BT34" s="98"/>
      <c r="BU34" s="98"/>
      <c r="BV34" s="98"/>
      <c r="BW34" s="98"/>
      <c r="BX34" s="98"/>
      <c r="BY34" s="98"/>
      <c r="BZ34" s="98"/>
      <c r="CA34" s="98"/>
      <c r="CB34" s="98"/>
      <c r="CC34" s="98"/>
      <c r="CD34" s="98"/>
      <c r="CE34" s="98"/>
      <c r="CF34" s="98"/>
      <c r="CG34" s="98"/>
      <c r="CH34" s="98"/>
      <c r="CI34" s="98"/>
      <c r="CJ34" s="98"/>
      <c r="CK34" s="98"/>
      <c r="CL34" s="98"/>
      <c r="CM34" s="98"/>
      <c r="CN34" s="98"/>
      <c r="CO34" s="98"/>
      <c r="CP34" s="98"/>
      <c r="CQ34" s="98"/>
      <c r="CR34" s="98"/>
      <c r="CS34" s="98"/>
      <c r="CT34" s="98"/>
      <c r="CU34" s="98"/>
      <c r="CV34" s="98"/>
      <c r="CW34" s="98"/>
      <c r="CX34" s="98"/>
      <c r="CY34" s="98"/>
      <c r="CZ34" s="98"/>
      <c r="DA34" s="98"/>
      <c r="DB34" s="98"/>
      <c r="DC34" s="98"/>
      <c r="DD34" s="98"/>
      <c r="DE34" s="98"/>
      <c r="DF34" s="98"/>
      <c r="DG34" s="98"/>
      <c r="DH34" s="98"/>
      <c r="DI34" s="98"/>
      <c r="DJ34" s="98"/>
      <c r="DK34" s="98"/>
      <c r="DL34" s="98"/>
      <c r="DM34" s="98"/>
      <c r="DN34" s="98"/>
      <c r="DO34" s="98"/>
      <c r="DP34" s="98"/>
      <c r="DQ34" s="98"/>
      <c r="DR34" s="98"/>
      <c r="DS34" s="98"/>
      <c r="DT34" s="98"/>
      <c r="DU34" s="98"/>
      <c r="DV34" s="98"/>
      <c r="DW34" s="98"/>
      <c r="DX34" s="98"/>
      <c r="DY34" s="98"/>
      <c r="DZ34" s="98"/>
      <c r="EA34" s="98"/>
      <c r="EB34" s="98"/>
      <c r="EC34" s="98"/>
      <c r="ED34" s="98"/>
      <c r="EE34" s="98"/>
      <c r="EF34" s="98"/>
      <c r="EG34" s="98"/>
      <c r="EH34" s="98"/>
      <c r="EI34" s="98"/>
      <c r="EJ34" s="98"/>
      <c r="EK34" s="98"/>
      <c r="EL34" s="98"/>
      <c r="EM34" s="98"/>
      <c r="EN34" s="98"/>
      <c r="EO34" s="98"/>
      <c r="EP34" s="98"/>
      <c r="EQ34" s="98"/>
      <c r="ER34" s="98"/>
      <c r="ES34" s="98"/>
      <c r="ET34" s="98"/>
      <c r="EU34" s="98"/>
      <c r="EV34" s="98"/>
      <c r="EW34" s="98"/>
      <c r="EX34" s="98"/>
      <c r="EY34" s="98"/>
      <c r="EZ34" s="98"/>
      <c r="FA34" s="98"/>
      <c r="FB34" s="98"/>
      <c r="FC34" s="98"/>
      <c r="FD34" s="98"/>
      <c r="FE34" s="98"/>
      <c r="FF34" s="98"/>
      <c r="FG34" s="98"/>
      <c r="FH34" s="98"/>
      <c r="FI34" s="98"/>
      <c r="FJ34" s="98"/>
      <c r="FK34" s="98"/>
      <c r="FL34" s="98"/>
      <c r="FM34" s="98"/>
      <c r="FN34" s="98"/>
      <c r="FO34" s="98"/>
      <c r="FP34" s="98"/>
      <c r="FQ34" s="98"/>
      <c r="FR34" s="98"/>
      <c r="FS34" s="98"/>
      <c r="FT34" s="98"/>
      <c r="FU34" s="98"/>
      <c r="FV34" s="98"/>
      <c r="FW34" s="98"/>
      <c r="FX34" s="98"/>
      <c r="FY34" s="98"/>
      <c r="FZ34" s="98"/>
      <c r="GA34" s="98"/>
      <c r="GB34" s="98"/>
      <c r="GC34" s="98"/>
      <c r="GD34" s="98"/>
      <c r="GE34" s="98"/>
      <c r="GF34" s="98"/>
      <c r="GG34" s="98"/>
      <c r="GH34" s="98"/>
      <c r="GI34" s="98"/>
      <c r="GJ34" s="98"/>
      <c r="GK34" s="98"/>
      <c r="GL34" s="98"/>
      <c r="GM34" s="98"/>
      <c r="GN34" s="98"/>
      <c r="GO34" s="98"/>
      <c r="GP34" s="98"/>
      <c r="GQ34" s="98"/>
      <c r="GR34" s="98"/>
      <c r="GS34" s="98"/>
      <c r="GT34" s="98"/>
      <c r="GU34" s="98"/>
      <c r="GV34" s="98"/>
      <c r="GW34" s="98"/>
      <c r="GX34" s="98"/>
      <c r="GY34" s="98"/>
      <c r="GZ34" s="98"/>
      <c r="HA34" s="98"/>
      <c r="HB34" s="98"/>
      <c r="HC34" s="98"/>
      <c r="HD34" s="98"/>
      <c r="HE34" s="98"/>
      <c r="HF34" s="98"/>
      <c r="HG34" s="98"/>
      <c r="HH34" s="98"/>
      <c r="HI34" s="98"/>
      <c r="HJ34" s="98"/>
      <c r="HK34" s="98"/>
      <c r="HL34" s="98"/>
      <c r="HM34" s="98"/>
      <c r="HN34" s="98"/>
      <c r="HO34" s="98"/>
      <c r="HP34" s="98"/>
      <c r="HQ34" s="98"/>
      <c r="HR34" s="98"/>
      <c r="HS34" s="98"/>
      <c r="HT34" s="98"/>
      <c r="HU34" s="98"/>
      <c r="HV34" s="98"/>
      <c r="HW34" s="98"/>
      <c r="HX34" s="98"/>
      <c r="HY34" s="98"/>
      <c r="HZ34" s="98"/>
      <c r="IA34" s="98"/>
      <c r="IB34" s="98"/>
      <c r="IC34" s="98"/>
      <c r="ID34" s="98"/>
      <c r="IE34" s="98"/>
      <c r="IF34" s="98"/>
      <c r="IG34" s="98"/>
      <c r="IH34" s="98"/>
      <c r="II34" s="98"/>
      <c r="IJ34" s="98"/>
      <c r="IK34" s="98"/>
      <c r="IL34" s="98"/>
      <c r="IM34" s="98"/>
      <c r="IN34" s="98"/>
      <c r="IO34" s="98"/>
      <c r="IP34" s="98"/>
      <c r="IQ34" s="98"/>
      <c r="IR34" s="98"/>
      <c r="IS34" s="98"/>
      <c r="IT34" s="98"/>
      <c r="IU34" s="98"/>
      <c r="IV34" s="98"/>
    </row>
    <row r="35" spans="1:256" ht="18" customHeight="1">
      <c r="A35" s="80" t="s">
        <v>96</v>
      </c>
      <c r="B35" s="80"/>
      <c r="C35" s="80"/>
      <c r="D35" s="80"/>
      <c r="E35" s="80"/>
      <c r="F35" s="99">
        <v>2000</v>
      </c>
      <c r="G35" s="80"/>
      <c r="H35" s="97"/>
      <c r="I35" s="98"/>
      <c r="J35" s="98"/>
      <c r="K35" s="98"/>
      <c r="L35" s="98"/>
      <c r="M35" s="98"/>
      <c r="N35" s="98"/>
      <c r="O35" s="98"/>
      <c r="P35" s="98"/>
      <c r="Q35" s="98"/>
      <c r="R35" s="98"/>
      <c r="S35" s="98"/>
      <c r="T35" s="98"/>
      <c r="U35" s="98"/>
      <c r="V35" s="98"/>
      <c r="W35" s="98"/>
      <c r="X35" s="98"/>
      <c r="Y35" s="98"/>
      <c r="Z35" s="98"/>
      <c r="AA35" s="98"/>
      <c r="AB35" s="98"/>
      <c r="AC35" s="98"/>
      <c r="AD35" s="98"/>
      <c r="AE35" s="98"/>
      <c r="AF35" s="98"/>
      <c r="AG35" s="98"/>
      <c r="AH35" s="98"/>
      <c r="AI35" s="98"/>
      <c r="AJ35" s="98"/>
      <c r="AK35" s="98"/>
      <c r="AL35" s="98"/>
      <c r="AM35" s="98"/>
      <c r="AN35" s="98"/>
      <c r="AO35" s="98"/>
      <c r="AP35" s="98"/>
      <c r="AQ35" s="98"/>
      <c r="AR35" s="98"/>
      <c r="AS35" s="98"/>
      <c r="AT35" s="98"/>
      <c r="AU35" s="98"/>
      <c r="AV35" s="98"/>
      <c r="AW35" s="98"/>
      <c r="AX35" s="98"/>
      <c r="AY35" s="98"/>
      <c r="AZ35" s="98"/>
      <c r="BA35" s="98"/>
      <c r="BB35" s="98"/>
      <c r="BC35" s="98"/>
      <c r="BD35" s="98"/>
      <c r="BE35" s="98"/>
      <c r="BF35" s="98"/>
      <c r="BG35" s="98"/>
      <c r="BH35" s="98"/>
      <c r="BI35" s="98"/>
      <c r="BJ35" s="98"/>
      <c r="BK35" s="98"/>
      <c r="BL35" s="98"/>
      <c r="BM35" s="98"/>
      <c r="BN35" s="98"/>
      <c r="BO35" s="98"/>
      <c r="BP35" s="98"/>
      <c r="BQ35" s="98"/>
      <c r="BR35" s="98"/>
      <c r="BS35" s="98"/>
      <c r="BT35" s="98"/>
      <c r="BU35" s="98"/>
      <c r="BV35" s="98"/>
      <c r="BW35" s="98"/>
      <c r="BX35" s="98"/>
      <c r="BY35" s="98"/>
      <c r="BZ35" s="98"/>
      <c r="CA35" s="98"/>
      <c r="CB35" s="98"/>
      <c r="CC35" s="98"/>
      <c r="CD35" s="98"/>
      <c r="CE35" s="98"/>
      <c r="CF35" s="98"/>
      <c r="CG35" s="98"/>
      <c r="CH35" s="98"/>
      <c r="CI35" s="98"/>
      <c r="CJ35" s="98"/>
      <c r="CK35" s="98"/>
      <c r="CL35" s="98"/>
      <c r="CM35" s="98"/>
      <c r="CN35" s="98"/>
      <c r="CO35" s="98"/>
      <c r="CP35" s="98"/>
      <c r="CQ35" s="98"/>
      <c r="CR35" s="98"/>
      <c r="CS35" s="98"/>
      <c r="CT35" s="98"/>
      <c r="CU35" s="98"/>
      <c r="CV35" s="98"/>
      <c r="CW35" s="98"/>
      <c r="CX35" s="98"/>
      <c r="CY35" s="98"/>
      <c r="CZ35" s="98"/>
      <c r="DA35" s="98"/>
      <c r="DB35" s="98"/>
      <c r="DC35" s="98"/>
      <c r="DD35" s="98"/>
      <c r="DE35" s="98"/>
      <c r="DF35" s="98"/>
      <c r="DG35" s="98"/>
      <c r="DH35" s="98"/>
      <c r="DI35" s="98"/>
      <c r="DJ35" s="98"/>
      <c r="DK35" s="98"/>
      <c r="DL35" s="98"/>
      <c r="DM35" s="98"/>
      <c r="DN35" s="98"/>
      <c r="DO35" s="98"/>
      <c r="DP35" s="98"/>
      <c r="DQ35" s="98"/>
      <c r="DR35" s="98"/>
      <c r="DS35" s="98"/>
      <c r="DT35" s="98"/>
      <c r="DU35" s="98"/>
      <c r="DV35" s="98"/>
      <c r="DW35" s="98"/>
      <c r="DX35" s="98"/>
      <c r="DY35" s="98"/>
      <c r="DZ35" s="98"/>
      <c r="EA35" s="98"/>
      <c r="EB35" s="98"/>
      <c r="EC35" s="98"/>
      <c r="ED35" s="98"/>
      <c r="EE35" s="98"/>
      <c r="EF35" s="98"/>
      <c r="EG35" s="98"/>
      <c r="EH35" s="98"/>
      <c r="EI35" s="98"/>
      <c r="EJ35" s="98"/>
      <c r="EK35" s="98"/>
      <c r="EL35" s="98"/>
      <c r="EM35" s="98"/>
      <c r="EN35" s="98"/>
      <c r="EO35" s="98"/>
      <c r="EP35" s="98"/>
      <c r="EQ35" s="98"/>
      <c r="ER35" s="98"/>
      <c r="ES35" s="98"/>
      <c r="ET35" s="98"/>
      <c r="EU35" s="98"/>
      <c r="EV35" s="98"/>
      <c r="EW35" s="98"/>
      <c r="EX35" s="98"/>
      <c r="EY35" s="98"/>
      <c r="EZ35" s="98"/>
      <c r="FA35" s="98"/>
      <c r="FB35" s="98"/>
      <c r="FC35" s="98"/>
      <c r="FD35" s="98"/>
      <c r="FE35" s="98"/>
      <c r="FF35" s="98"/>
      <c r="FG35" s="98"/>
      <c r="FH35" s="98"/>
      <c r="FI35" s="98"/>
      <c r="FJ35" s="98"/>
      <c r="FK35" s="98"/>
      <c r="FL35" s="98"/>
      <c r="FM35" s="98"/>
      <c r="FN35" s="98"/>
      <c r="FO35" s="98"/>
      <c r="FP35" s="98"/>
      <c r="FQ35" s="98"/>
      <c r="FR35" s="98"/>
      <c r="FS35" s="98"/>
      <c r="FT35" s="98"/>
      <c r="FU35" s="98"/>
      <c r="FV35" s="98"/>
      <c r="FW35" s="98"/>
      <c r="FX35" s="98"/>
      <c r="FY35" s="98"/>
      <c r="FZ35" s="98"/>
      <c r="GA35" s="98"/>
      <c r="GB35" s="98"/>
      <c r="GC35" s="98"/>
      <c r="GD35" s="98"/>
      <c r="GE35" s="98"/>
      <c r="GF35" s="98"/>
      <c r="GG35" s="98"/>
      <c r="GH35" s="98"/>
      <c r="GI35" s="98"/>
      <c r="GJ35" s="98"/>
      <c r="GK35" s="98"/>
      <c r="GL35" s="98"/>
      <c r="GM35" s="98"/>
      <c r="GN35" s="98"/>
      <c r="GO35" s="98"/>
      <c r="GP35" s="98"/>
      <c r="GQ35" s="98"/>
      <c r="GR35" s="98"/>
      <c r="GS35" s="98"/>
      <c r="GT35" s="98"/>
      <c r="GU35" s="98"/>
      <c r="GV35" s="98"/>
      <c r="GW35" s="98"/>
      <c r="GX35" s="98"/>
      <c r="GY35" s="98"/>
      <c r="GZ35" s="98"/>
      <c r="HA35" s="98"/>
      <c r="HB35" s="98"/>
      <c r="HC35" s="98"/>
      <c r="HD35" s="98"/>
      <c r="HE35" s="98"/>
      <c r="HF35" s="98"/>
      <c r="HG35" s="98"/>
      <c r="HH35" s="98"/>
      <c r="HI35" s="98"/>
      <c r="HJ35" s="98"/>
      <c r="HK35" s="98"/>
      <c r="HL35" s="98"/>
      <c r="HM35" s="98"/>
      <c r="HN35" s="98"/>
      <c r="HO35" s="98"/>
      <c r="HP35" s="98"/>
      <c r="HQ35" s="98"/>
      <c r="HR35" s="98"/>
      <c r="HS35" s="98"/>
      <c r="HT35" s="98"/>
      <c r="HU35" s="98"/>
      <c r="HV35" s="98"/>
      <c r="HW35" s="98"/>
      <c r="HX35" s="98"/>
      <c r="HY35" s="98"/>
      <c r="HZ35" s="98"/>
      <c r="IA35" s="98"/>
      <c r="IB35" s="98"/>
      <c r="IC35" s="98"/>
      <c r="ID35" s="98"/>
      <c r="IE35" s="98"/>
      <c r="IF35" s="98"/>
      <c r="IG35" s="98"/>
      <c r="IH35" s="98"/>
      <c r="II35" s="98"/>
      <c r="IJ35" s="98"/>
      <c r="IK35" s="98"/>
      <c r="IL35" s="98"/>
      <c r="IM35" s="98"/>
      <c r="IN35" s="98"/>
      <c r="IO35" s="98"/>
      <c r="IP35" s="98"/>
      <c r="IQ35" s="98"/>
      <c r="IR35" s="98"/>
      <c r="IS35" s="98"/>
      <c r="IT35" s="98"/>
      <c r="IU35" s="98"/>
      <c r="IV35" s="98"/>
    </row>
    <row r="36" spans="1:256" ht="18" customHeight="1">
      <c r="A36" s="80" t="s">
        <v>166</v>
      </c>
      <c r="B36" s="80"/>
      <c r="C36" s="80"/>
      <c r="D36" s="80"/>
      <c r="E36" s="80"/>
      <c r="F36" s="99">
        <v>41205</v>
      </c>
      <c r="G36" s="80"/>
      <c r="H36" s="97"/>
      <c r="I36" s="98"/>
      <c r="J36" s="98"/>
      <c r="K36" s="98"/>
      <c r="L36" s="98"/>
      <c r="M36" s="98"/>
      <c r="N36" s="98"/>
      <c r="O36" s="98"/>
      <c r="P36" s="98"/>
      <c r="Q36" s="98"/>
      <c r="R36" s="98"/>
      <c r="S36" s="98"/>
      <c r="T36" s="98"/>
      <c r="U36" s="98"/>
      <c r="V36" s="98"/>
      <c r="W36" s="98"/>
      <c r="X36" s="98"/>
      <c r="Y36" s="98"/>
      <c r="Z36" s="98"/>
      <c r="AA36" s="98"/>
      <c r="AB36" s="98"/>
      <c r="AC36" s="98"/>
      <c r="AD36" s="98"/>
      <c r="AE36" s="98"/>
      <c r="AF36" s="98"/>
      <c r="AG36" s="98"/>
      <c r="AH36" s="98"/>
      <c r="AI36" s="98"/>
      <c r="AJ36" s="98"/>
      <c r="AK36" s="98"/>
      <c r="AL36" s="98"/>
      <c r="AM36" s="98"/>
      <c r="AN36" s="98"/>
      <c r="AO36" s="98"/>
      <c r="AP36" s="98"/>
      <c r="AQ36" s="98"/>
      <c r="AR36" s="98"/>
      <c r="AS36" s="98"/>
      <c r="AT36" s="98"/>
      <c r="AU36" s="98"/>
      <c r="AV36" s="98"/>
      <c r="AW36" s="98"/>
      <c r="AX36" s="98"/>
      <c r="AY36" s="98"/>
      <c r="AZ36" s="98"/>
      <c r="BA36" s="98"/>
      <c r="BB36" s="98"/>
      <c r="BC36" s="98"/>
      <c r="BD36" s="98"/>
      <c r="BE36" s="98"/>
      <c r="BF36" s="98"/>
      <c r="BG36" s="98"/>
      <c r="BH36" s="98"/>
      <c r="BI36" s="98"/>
      <c r="BJ36" s="98"/>
      <c r="BK36" s="98"/>
      <c r="BL36" s="98"/>
      <c r="BM36" s="98"/>
      <c r="BN36" s="98"/>
      <c r="BO36" s="98"/>
      <c r="BP36" s="98"/>
      <c r="BQ36" s="98"/>
      <c r="BR36" s="98"/>
      <c r="BS36" s="98"/>
      <c r="BT36" s="98"/>
      <c r="BU36" s="98"/>
      <c r="BV36" s="98"/>
      <c r="BW36" s="98"/>
      <c r="BX36" s="98"/>
      <c r="BY36" s="98"/>
      <c r="BZ36" s="98"/>
      <c r="CA36" s="98"/>
      <c r="CB36" s="98"/>
      <c r="CC36" s="98"/>
      <c r="CD36" s="98"/>
      <c r="CE36" s="98"/>
      <c r="CF36" s="98"/>
      <c r="CG36" s="98"/>
      <c r="CH36" s="98"/>
      <c r="CI36" s="98"/>
      <c r="CJ36" s="98"/>
      <c r="CK36" s="98"/>
      <c r="CL36" s="98"/>
      <c r="CM36" s="98"/>
      <c r="CN36" s="98"/>
      <c r="CO36" s="98"/>
      <c r="CP36" s="98"/>
      <c r="CQ36" s="98"/>
      <c r="CR36" s="98"/>
      <c r="CS36" s="98"/>
      <c r="CT36" s="98"/>
      <c r="CU36" s="98"/>
      <c r="CV36" s="98"/>
      <c r="CW36" s="98"/>
      <c r="CX36" s="98"/>
      <c r="CY36" s="98"/>
      <c r="CZ36" s="98"/>
      <c r="DA36" s="98"/>
      <c r="DB36" s="98"/>
      <c r="DC36" s="98"/>
      <c r="DD36" s="98"/>
      <c r="DE36" s="98"/>
      <c r="DF36" s="98"/>
      <c r="DG36" s="98"/>
      <c r="DH36" s="98"/>
      <c r="DI36" s="98"/>
      <c r="DJ36" s="98"/>
      <c r="DK36" s="98"/>
      <c r="DL36" s="98"/>
      <c r="DM36" s="98"/>
      <c r="DN36" s="98"/>
      <c r="DO36" s="98"/>
      <c r="DP36" s="98"/>
      <c r="DQ36" s="98"/>
      <c r="DR36" s="98"/>
      <c r="DS36" s="98"/>
      <c r="DT36" s="98"/>
      <c r="DU36" s="98"/>
      <c r="DV36" s="98"/>
      <c r="DW36" s="98"/>
      <c r="DX36" s="98"/>
      <c r="DY36" s="98"/>
      <c r="DZ36" s="98"/>
      <c r="EA36" s="98"/>
      <c r="EB36" s="98"/>
      <c r="EC36" s="98"/>
      <c r="ED36" s="98"/>
      <c r="EE36" s="98"/>
      <c r="EF36" s="98"/>
      <c r="EG36" s="98"/>
      <c r="EH36" s="98"/>
      <c r="EI36" s="98"/>
      <c r="EJ36" s="98"/>
      <c r="EK36" s="98"/>
      <c r="EL36" s="98"/>
      <c r="EM36" s="98"/>
      <c r="EN36" s="98"/>
      <c r="EO36" s="98"/>
      <c r="EP36" s="98"/>
      <c r="EQ36" s="98"/>
      <c r="ER36" s="98"/>
      <c r="ES36" s="98"/>
      <c r="ET36" s="98"/>
      <c r="EU36" s="98"/>
      <c r="EV36" s="98"/>
      <c r="EW36" s="98"/>
      <c r="EX36" s="98"/>
      <c r="EY36" s="98"/>
      <c r="EZ36" s="98"/>
      <c r="FA36" s="98"/>
      <c r="FB36" s="98"/>
      <c r="FC36" s="98"/>
      <c r="FD36" s="98"/>
      <c r="FE36" s="98"/>
      <c r="FF36" s="98"/>
      <c r="FG36" s="98"/>
      <c r="FH36" s="98"/>
      <c r="FI36" s="98"/>
      <c r="FJ36" s="98"/>
      <c r="FK36" s="98"/>
      <c r="FL36" s="98"/>
      <c r="FM36" s="98"/>
      <c r="FN36" s="98"/>
      <c r="FO36" s="98"/>
      <c r="FP36" s="98"/>
      <c r="FQ36" s="98"/>
      <c r="FR36" s="98"/>
      <c r="FS36" s="98"/>
      <c r="FT36" s="98"/>
      <c r="FU36" s="98"/>
      <c r="FV36" s="98"/>
      <c r="FW36" s="98"/>
      <c r="FX36" s="98"/>
      <c r="FY36" s="98"/>
      <c r="FZ36" s="98"/>
      <c r="GA36" s="98"/>
      <c r="GB36" s="98"/>
      <c r="GC36" s="98"/>
      <c r="GD36" s="98"/>
      <c r="GE36" s="98"/>
      <c r="GF36" s="98"/>
      <c r="GG36" s="98"/>
      <c r="GH36" s="98"/>
      <c r="GI36" s="98"/>
      <c r="GJ36" s="98"/>
      <c r="GK36" s="98"/>
      <c r="GL36" s="98"/>
      <c r="GM36" s="98"/>
      <c r="GN36" s="98"/>
      <c r="GO36" s="98"/>
      <c r="GP36" s="98"/>
      <c r="GQ36" s="98"/>
      <c r="GR36" s="98"/>
      <c r="GS36" s="98"/>
      <c r="GT36" s="98"/>
      <c r="GU36" s="98"/>
      <c r="GV36" s="98"/>
      <c r="GW36" s="98"/>
      <c r="GX36" s="98"/>
      <c r="GY36" s="98"/>
      <c r="GZ36" s="98"/>
      <c r="HA36" s="98"/>
      <c r="HB36" s="98"/>
      <c r="HC36" s="98"/>
      <c r="HD36" s="98"/>
      <c r="HE36" s="98"/>
      <c r="HF36" s="98"/>
      <c r="HG36" s="98"/>
      <c r="HH36" s="98"/>
      <c r="HI36" s="98"/>
      <c r="HJ36" s="98"/>
      <c r="HK36" s="98"/>
      <c r="HL36" s="98"/>
      <c r="HM36" s="98"/>
      <c r="HN36" s="98"/>
      <c r="HO36" s="98"/>
      <c r="HP36" s="98"/>
      <c r="HQ36" s="98"/>
      <c r="HR36" s="98"/>
      <c r="HS36" s="98"/>
      <c r="HT36" s="98"/>
      <c r="HU36" s="98"/>
      <c r="HV36" s="98"/>
      <c r="HW36" s="98"/>
      <c r="HX36" s="98"/>
      <c r="HY36" s="98"/>
      <c r="HZ36" s="98"/>
      <c r="IA36" s="98"/>
      <c r="IB36" s="98"/>
      <c r="IC36" s="98"/>
      <c r="ID36" s="98"/>
      <c r="IE36" s="98"/>
      <c r="IF36" s="98"/>
      <c r="IG36" s="98"/>
      <c r="IH36" s="98"/>
      <c r="II36" s="98"/>
      <c r="IJ36" s="98"/>
      <c r="IK36" s="98"/>
      <c r="IL36" s="98"/>
      <c r="IM36" s="98"/>
      <c r="IN36" s="98"/>
      <c r="IO36" s="98"/>
      <c r="IP36" s="98"/>
      <c r="IQ36" s="98"/>
      <c r="IR36" s="98"/>
      <c r="IS36" s="98"/>
      <c r="IT36" s="98"/>
      <c r="IU36" s="98"/>
      <c r="IV36" s="98"/>
    </row>
    <row r="37" spans="1:256" ht="18" customHeight="1">
      <c r="A37" s="80" t="s">
        <v>164</v>
      </c>
      <c r="B37" s="80"/>
      <c r="C37" s="80"/>
      <c r="D37" s="80"/>
      <c r="E37" s="80"/>
      <c r="F37" s="99">
        <v>10000</v>
      </c>
      <c r="G37" s="80"/>
      <c r="H37" s="97"/>
      <c r="I37" s="98"/>
      <c r="J37" s="98"/>
      <c r="K37" s="98"/>
      <c r="L37" s="98"/>
      <c r="M37" s="98"/>
      <c r="N37" s="98"/>
      <c r="O37" s="98"/>
      <c r="P37" s="98"/>
      <c r="Q37" s="98"/>
      <c r="R37" s="98"/>
      <c r="S37" s="98"/>
      <c r="T37" s="98"/>
      <c r="U37" s="98"/>
      <c r="V37" s="98"/>
      <c r="W37" s="98"/>
      <c r="X37" s="98"/>
      <c r="Y37" s="98"/>
      <c r="Z37" s="98"/>
      <c r="AA37" s="98"/>
      <c r="AB37" s="98"/>
      <c r="AC37" s="98"/>
      <c r="AD37" s="98"/>
      <c r="AE37" s="98"/>
      <c r="AF37" s="98"/>
      <c r="AG37" s="98"/>
      <c r="AH37" s="98"/>
      <c r="AI37" s="98"/>
      <c r="AJ37" s="98"/>
      <c r="AK37" s="98"/>
      <c r="AL37" s="98"/>
      <c r="AM37" s="98"/>
      <c r="AN37" s="98"/>
      <c r="AO37" s="98"/>
      <c r="AP37" s="98"/>
      <c r="AQ37" s="98"/>
      <c r="AR37" s="98"/>
      <c r="AS37" s="98"/>
      <c r="AT37" s="98"/>
      <c r="AU37" s="98"/>
      <c r="AV37" s="98"/>
      <c r="AW37" s="98"/>
      <c r="AX37" s="98"/>
      <c r="AY37" s="98"/>
      <c r="AZ37" s="98"/>
      <c r="BA37" s="98"/>
      <c r="BB37" s="98"/>
      <c r="BC37" s="98"/>
      <c r="BD37" s="98"/>
      <c r="BE37" s="98"/>
      <c r="BF37" s="98"/>
      <c r="BG37" s="98"/>
      <c r="BH37" s="98"/>
      <c r="BI37" s="98"/>
      <c r="BJ37" s="98"/>
      <c r="BK37" s="98"/>
      <c r="BL37" s="98"/>
      <c r="BM37" s="98"/>
      <c r="BN37" s="98"/>
      <c r="BO37" s="98"/>
      <c r="BP37" s="98"/>
      <c r="BQ37" s="98"/>
      <c r="BR37" s="98"/>
      <c r="BS37" s="98"/>
      <c r="BT37" s="98"/>
      <c r="BU37" s="98"/>
      <c r="BV37" s="98"/>
      <c r="BW37" s="98"/>
      <c r="BX37" s="98"/>
      <c r="BY37" s="98"/>
      <c r="BZ37" s="98"/>
      <c r="CA37" s="98"/>
      <c r="CB37" s="98"/>
      <c r="CC37" s="98"/>
      <c r="CD37" s="98"/>
      <c r="CE37" s="98"/>
      <c r="CF37" s="98"/>
      <c r="CG37" s="98"/>
      <c r="CH37" s="98"/>
      <c r="CI37" s="98"/>
      <c r="CJ37" s="98"/>
      <c r="CK37" s="98"/>
      <c r="CL37" s="98"/>
      <c r="CM37" s="98"/>
      <c r="CN37" s="98"/>
      <c r="CO37" s="98"/>
      <c r="CP37" s="98"/>
      <c r="CQ37" s="98"/>
      <c r="CR37" s="98"/>
      <c r="CS37" s="98"/>
      <c r="CT37" s="98"/>
      <c r="CU37" s="98"/>
      <c r="CV37" s="98"/>
      <c r="CW37" s="98"/>
      <c r="CX37" s="98"/>
      <c r="CY37" s="98"/>
      <c r="CZ37" s="98"/>
      <c r="DA37" s="98"/>
      <c r="DB37" s="98"/>
      <c r="DC37" s="98"/>
      <c r="DD37" s="98"/>
      <c r="DE37" s="98"/>
      <c r="DF37" s="98"/>
      <c r="DG37" s="98"/>
      <c r="DH37" s="98"/>
      <c r="DI37" s="98"/>
      <c r="DJ37" s="98"/>
      <c r="DK37" s="98"/>
      <c r="DL37" s="98"/>
      <c r="DM37" s="98"/>
      <c r="DN37" s="98"/>
      <c r="DO37" s="98"/>
      <c r="DP37" s="98"/>
      <c r="DQ37" s="98"/>
      <c r="DR37" s="98"/>
      <c r="DS37" s="98"/>
      <c r="DT37" s="98"/>
      <c r="DU37" s="98"/>
      <c r="DV37" s="98"/>
      <c r="DW37" s="98"/>
      <c r="DX37" s="98"/>
      <c r="DY37" s="98"/>
      <c r="DZ37" s="98"/>
      <c r="EA37" s="98"/>
      <c r="EB37" s="98"/>
      <c r="EC37" s="98"/>
      <c r="ED37" s="98"/>
      <c r="EE37" s="98"/>
      <c r="EF37" s="98"/>
      <c r="EG37" s="98"/>
      <c r="EH37" s="98"/>
      <c r="EI37" s="98"/>
      <c r="EJ37" s="98"/>
      <c r="EK37" s="98"/>
      <c r="EL37" s="98"/>
      <c r="EM37" s="98"/>
      <c r="EN37" s="98"/>
      <c r="EO37" s="98"/>
      <c r="EP37" s="98"/>
      <c r="EQ37" s="98"/>
      <c r="ER37" s="98"/>
      <c r="ES37" s="98"/>
      <c r="ET37" s="98"/>
      <c r="EU37" s="98"/>
      <c r="EV37" s="98"/>
      <c r="EW37" s="98"/>
      <c r="EX37" s="98"/>
      <c r="EY37" s="98"/>
      <c r="EZ37" s="98"/>
      <c r="FA37" s="98"/>
      <c r="FB37" s="98"/>
      <c r="FC37" s="98"/>
      <c r="FD37" s="98"/>
      <c r="FE37" s="98"/>
      <c r="FF37" s="98"/>
      <c r="FG37" s="98"/>
      <c r="FH37" s="98"/>
      <c r="FI37" s="98"/>
      <c r="FJ37" s="98"/>
      <c r="FK37" s="98"/>
      <c r="FL37" s="98"/>
      <c r="FM37" s="98"/>
      <c r="FN37" s="98"/>
      <c r="FO37" s="98"/>
      <c r="FP37" s="98"/>
      <c r="FQ37" s="98"/>
      <c r="FR37" s="98"/>
      <c r="FS37" s="98"/>
      <c r="FT37" s="98"/>
      <c r="FU37" s="98"/>
      <c r="FV37" s="98"/>
      <c r="FW37" s="98"/>
      <c r="FX37" s="98"/>
      <c r="FY37" s="98"/>
      <c r="FZ37" s="98"/>
      <c r="GA37" s="98"/>
      <c r="GB37" s="98"/>
      <c r="GC37" s="98"/>
      <c r="GD37" s="98"/>
      <c r="GE37" s="98"/>
      <c r="GF37" s="98"/>
      <c r="GG37" s="98"/>
      <c r="GH37" s="98"/>
      <c r="GI37" s="98"/>
      <c r="GJ37" s="98"/>
      <c r="GK37" s="98"/>
      <c r="GL37" s="98"/>
      <c r="GM37" s="98"/>
      <c r="GN37" s="98"/>
      <c r="GO37" s="98"/>
      <c r="GP37" s="98"/>
      <c r="GQ37" s="98"/>
      <c r="GR37" s="98"/>
      <c r="GS37" s="98"/>
      <c r="GT37" s="98"/>
      <c r="GU37" s="98"/>
      <c r="GV37" s="98"/>
      <c r="GW37" s="98"/>
      <c r="GX37" s="98"/>
      <c r="GY37" s="98"/>
      <c r="GZ37" s="98"/>
      <c r="HA37" s="98"/>
      <c r="HB37" s="98"/>
      <c r="HC37" s="98"/>
      <c r="HD37" s="98"/>
      <c r="HE37" s="98"/>
      <c r="HF37" s="98"/>
      <c r="HG37" s="98"/>
      <c r="HH37" s="98"/>
      <c r="HI37" s="98"/>
      <c r="HJ37" s="98"/>
      <c r="HK37" s="98"/>
      <c r="HL37" s="98"/>
      <c r="HM37" s="98"/>
      <c r="HN37" s="98"/>
      <c r="HO37" s="98"/>
      <c r="HP37" s="98"/>
      <c r="HQ37" s="98"/>
      <c r="HR37" s="98"/>
      <c r="HS37" s="98"/>
      <c r="HT37" s="98"/>
      <c r="HU37" s="98"/>
      <c r="HV37" s="98"/>
      <c r="HW37" s="98"/>
      <c r="HX37" s="98"/>
      <c r="HY37" s="98"/>
      <c r="HZ37" s="98"/>
      <c r="IA37" s="98"/>
      <c r="IB37" s="98"/>
      <c r="IC37" s="98"/>
      <c r="ID37" s="98"/>
      <c r="IE37" s="98"/>
      <c r="IF37" s="98"/>
      <c r="IG37" s="98"/>
      <c r="IH37" s="98"/>
      <c r="II37" s="98"/>
      <c r="IJ37" s="98"/>
      <c r="IK37" s="98"/>
      <c r="IL37" s="98"/>
      <c r="IM37" s="98"/>
      <c r="IN37" s="98"/>
      <c r="IO37" s="98"/>
      <c r="IP37" s="98"/>
      <c r="IQ37" s="98"/>
      <c r="IR37" s="98"/>
      <c r="IS37" s="98"/>
      <c r="IT37" s="98"/>
      <c r="IU37" s="98"/>
      <c r="IV37" s="98"/>
    </row>
    <row r="38" spans="1:256" ht="18" customHeight="1">
      <c r="A38" s="80" t="s">
        <v>167</v>
      </c>
      <c r="B38" s="80"/>
      <c r="C38" s="80"/>
      <c r="D38" s="80"/>
      <c r="E38" s="80"/>
      <c r="F38" s="99">
        <v>300000</v>
      </c>
      <c r="G38" s="80"/>
      <c r="H38" s="97"/>
      <c r="I38" s="98"/>
      <c r="J38" s="98"/>
      <c r="K38" s="98"/>
      <c r="L38" s="98"/>
      <c r="M38" s="98"/>
      <c r="N38" s="98"/>
      <c r="O38" s="98"/>
      <c r="P38" s="98"/>
      <c r="Q38" s="98"/>
      <c r="R38" s="98"/>
      <c r="S38" s="98"/>
      <c r="T38" s="98"/>
      <c r="U38" s="98"/>
      <c r="V38" s="98"/>
      <c r="W38" s="98"/>
      <c r="X38" s="98"/>
      <c r="Y38" s="98"/>
      <c r="Z38" s="98"/>
      <c r="AA38" s="98"/>
      <c r="AB38" s="98"/>
      <c r="AC38" s="98"/>
      <c r="AD38" s="98"/>
      <c r="AE38" s="98"/>
      <c r="AF38" s="98"/>
      <c r="AG38" s="98"/>
      <c r="AH38" s="98"/>
      <c r="AI38" s="98"/>
      <c r="AJ38" s="98"/>
      <c r="AK38" s="98"/>
      <c r="AL38" s="98"/>
      <c r="AM38" s="98"/>
      <c r="AN38" s="98"/>
      <c r="AO38" s="98"/>
      <c r="AP38" s="98"/>
      <c r="AQ38" s="98"/>
      <c r="AR38" s="98"/>
      <c r="AS38" s="98"/>
      <c r="AT38" s="98"/>
      <c r="AU38" s="98"/>
      <c r="AV38" s="98"/>
      <c r="AW38" s="98"/>
      <c r="AX38" s="98"/>
      <c r="AY38" s="98"/>
      <c r="AZ38" s="98"/>
      <c r="BA38" s="98"/>
      <c r="BB38" s="98"/>
      <c r="BC38" s="98"/>
      <c r="BD38" s="98"/>
      <c r="BE38" s="98"/>
      <c r="BF38" s="98"/>
      <c r="BG38" s="98"/>
      <c r="BH38" s="98"/>
      <c r="BI38" s="98"/>
      <c r="BJ38" s="98"/>
      <c r="BK38" s="98"/>
      <c r="BL38" s="98"/>
      <c r="BM38" s="98"/>
      <c r="BN38" s="98"/>
      <c r="BO38" s="98"/>
      <c r="BP38" s="98"/>
      <c r="BQ38" s="98"/>
      <c r="BR38" s="98"/>
      <c r="BS38" s="98"/>
      <c r="BT38" s="98"/>
      <c r="BU38" s="98"/>
      <c r="BV38" s="98"/>
      <c r="BW38" s="98"/>
      <c r="BX38" s="98"/>
      <c r="BY38" s="98"/>
      <c r="BZ38" s="98"/>
      <c r="CA38" s="98"/>
      <c r="CB38" s="98"/>
      <c r="CC38" s="98"/>
      <c r="CD38" s="98"/>
      <c r="CE38" s="98"/>
      <c r="CF38" s="98"/>
      <c r="CG38" s="98"/>
      <c r="CH38" s="98"/>
      <c r="CI38" s="98"/>
      <c r="CJ38" s="98"/>
      <c r="CK38" s="98"/>
      <c r="CL38" s="98"/>
      <c r="CM38" s="98"/>
      <c r="CN38" s="98"/>
      <c r="CO38" s="98"/>
      <c r="CP38" s="98"/>
      <c r="CQ38" s="98"/>
      <c r="CR38" s="98"/>
      <c r="CS38" s="98"/>
      <c r="CT38" s="98"/>
      <c r="CU38" s="98"/>
      <c r="CV38" s="98"/>
      <c r="CW38" s="98"/>
      <c r="CX38" s="98"/>
      <c r="CY38" s="98"/>
      <c r="CZ38" s="98"/>
      <c r="DA38" s="98"/>
      <c r="DB38" s="98"/>
      <c r="DC38" s="98"/>
      <c r="DD38" s="98"/>
      <c r="DE38" s="98"/>
      <c r="DF38" s="98"/>
      <c r="DG38" s="98"/>
      <c r="DH38" s="98"/>
      <c r="DI38" s="98"/>
      <c r="DJ38" s="98"/>
      <c r="DK38" s="98"/>
      <c r="DL38" s="98"/>
      <c r="DM38" s="98"/>
      <c r="DN38" s="98"/>
      <c r="DO38" s="98"/>
      <c r="DP38" s="98"/>
      <c r="DQ38" s="98"/>
      <c r="DR38" s="98"/>
      <c r="DS38" s="98"/>
      <c r="DT38" s="98"/>
      <c r="DU38" s="98"/>
      <c r="DV38" s="98"/>
      <c r="DW38" s="98"/>
      <c r="DX38" s="98"/>
      <c r="DY38" s="98"/>
      <c r="DZ38" s="98"/>
      <c r="EA38" s="98"/>
      <c r="EB38" s="98"/>
      <c r="EC38" s="98"/>
      <c r="ED38" s="98"/>
      <c r="EE38" s="98"/>
      <c r="EF38" s="98"/>
      <c r="EG38" s="98"/>
      <c r="EH38" s="98"/>
      <c r="EI38" s="98"/>
      <c r="EJ38" s="98"/>
      <c r="EK38" s="98"/>
      <c r="EL38" s="98"/>
      <c r="EM38" s="98"/>
      <c r="EN38" s="98"/>
      <c r="EO38" s="98"/>
      <c r="EP38" s="98"/>
      <c r="EQ38" s="98"/>
      <c r="ER38" s="98"/>
      <c r="ES38" s="98"/>
      <c r="ET38" s="98"/>
      <c r="EU38" s="98"/>
      <c r="EV38" s="98"/>
      <c r="EW38" s="98"/>
      <c r="EX38" s="98"/>
      <c r="EY38" s="98"/>
      <c r="EZ38" s="98"/>
      <c r="FA38" s="98"/>
      <c r="FB38" s="98"/>
      <c r="FC38" s="98"/>
      <c r="FD38" s="98"/>
      <c r="FE38" s="98"/>
      <c r="FF38" s="98"/>
      <c r="FG38" s="98"/>
      <c r="FH38" s="98"/>
      <c r="FI38" s="98"/>
      <c r="FJ38" s="98"/>
      <c r="FK38" s="98"/>
      <c r="FL38" s="98"/>
      <c r="FM38" s="98"/>
      <c r="FN38" s="98"/>
      <c r="FO38" s="98"/>
      <c r="FP38" s="98"/>
      <c r="FQ38" s="98"/>
      <c r="FR38" s="98"/>
      <c r="FS38" s="98"/>
      <c r="FT38" s="98"/>
      <c r="FU38" s="98"/>
      <c r="FV38" s="98"/>
      <c r="FW38" s="98"/>
      <c r="FX38" s="98"/>
      <c r="FY38" s="98"/>
      <c r="FZ38" s="98"/>
      <c r="GA38" s="98"/>
      <c r="GB38" s="98"/>
      <c r="GC38" s="98"/>
      <c r="GD38" s="98"/>
      <c r="GE38" s="98"/>
      <c r="GF38" s="98"/>
      <c r="GG38" s="98"/>
      <c r="GH38" s="98"/>
      <c r="GI38" s="98"/>
      <c r="GJ38" s="98"/>
      <c r="GK38" s="98"/>
      <c r="GL38" s="98"/>
      <c r="GM38" s="98"/>
      <c r="GN38" s="98"/>
      <c r="GO38" s="98"/>
      <c r="GP38" s="98"/>
      <c r="GQ38" s="98"/>
      <c r="GR38" s="98"/>
      <c r="GS38" s="98"/>
      <c r="GT38" s="98"/>
      <c r="GU38" s="98"/>
      <c r="GV38" s="98"/>
      <c r="GW38" s="98"/>
      <c r="GX38" s="98"/>
      <c r="GY38" s="98"/>
      <c r="GZ38" s="98"/>
      <c r="HA38" s="98"/>
      <c r="HB38" s="98"/>
      <c r="HC38" s="98"/>
      <c r="HD38" s="98"/>
      <c r="HE38" s="98"/>
      <c r="HF38" s="98"/>
      <c r="HG38" s="98"/>
      <c r="HH38" s="98"/>
      <c r="HI38" s="98"/>
      <c r="HJ38" s="98"/>
      <c r="HK38" s="98"/>
      <c r="HL38" s="98"/>
      <c r="HM38" s="98"/>
      <c r="HN38" s="98"/>
      <c r="HO38" s="98"/>
      <c r="HP38" s="98"/>
      <c r="HQ38" s="98"/>
      <c r="HR38" s="98"/>
      <c r="HS38" s="98"/>
      <c r="HT38" s="98"/>
      <c r="HU38" s="98"/>
      <c r="HV38" s="98"/>
      <c r="HW38" s="98"/>
      <c r="HX38" s="98"/>
      <c r="HY38" s="98"/>
      <c r="HZ38" s="98"/>
      <c r="IA38" s="98"/>
      <c r="IB38" s="98"/>
      <c r="IC38" s="98"/>
      <c r="ID38" s="98"/>
      <c r="IE38" s="98"/>
      <c r="IF38" s="98"/>
      <c r="IG38" s="98"/>
      <c r="IH38" s="98"/>
      <c r="II38" s="98"/>
      <c r="IJ38" s="98"/>
      <c r="IK38" s="98"/>
      <c r="IL38" s="98"/>
      <c r="IM38" s="98"/>
      <c r="IN38" s="98"/>
      <c r="IO38" s="98"/>
      <c r="IP38" s="98"/>
      <c r="IQ38" s="98"/>
      <c r="IR38" s="98"/>
      <c r="IS38" s="98"/>
      <c r="IT38" s="98"/>
      <c r="IU38" s="98"/>
      <c r="IV38" s="98"/>
    </row>
    <row r="39" spans="1:256" ht="18" customHeight="1">
      <c r="F39" s="77">
        <f>SUM(F22:F38)</f>
        <v>574168</v>
      </c>
    </row>
    <row r="40" spans="1:256" ht="18" customHeight="1"/>
    <row r="41" spans="1:256" ht="18" customHeight="1"/>
    <row r="42" spans="1:256" ht="18" customHeight="1">
      <c r="F42" s="99"/>
    </row>
    <row r="43" spans="1:256" ht="18" customHeight="1">
      <c r="F43" s="100"/>
    </row>
    <row r="44" spans="1:256" ht="18" customHeight="1">
      <c r="F44" s="99"/>
    </row>
    <row r="45" spans="1:256" ht="18" customHeight="1">
      <c r="F45" s="99"/>
    </row>
    <row r="46" spans="1:256" ht="18" customHeight="1">
      <c r="F46" s="99"/>
    </row>
    <row r="47" spans="1:256" ht="18" customHeight="1">
      <c r="F47" s="99"/>
    </row>
    <row r="48" spans="1:256" ht="18" customHeight="1">
      <c r="F48" s="99"/>
    </row>
    <row r="49" spans="1:256" ht="18" customHeight="1">
      <c r="F49" s="99"/>
    </row>
    <row r="50" spans="1:256" ht="18" customHeight="1">
      <c r="F50" s="99"/>
    </row>
    <row r="51" spans="1:256" ht="18" customHeight="1">
      <c r="F51" s="99"/>
    </row>
    <row r="52" spans="1:256" ht="18" customHeight="1">
      <c r="F52" s="99"/>
    </row>
    <row r="53" spans="1:256" ht="24.9" customHeight="1">
      <c r="A53" s="101"/>
      <c r="B53" s="96"/>
      <c r="C53" s="96"/>
      <c r="D53" s="96"/>
      <c r="E53" s="96"/>
      <c r="F53" s="99"/>
      <c r="G53" s="96"/>
      <c r="H53" s="97"/>
      <c r="I53" s="98"/>
      <c r="J53" s="98"/>
      <c r="K53" s="98"/>
      <c r="L53" s="98"/>
      <c r="M53" s="98"/>
      <c r="N53" s="98"/>
      <c r="O53" s="98"/>
      <c r="P53" s="98"/>
      <c r="Q53" s="98"/>
      <c r="R53" s="98"/>
      <c r="S53" s="98"/>
      <c r="T53" s="98"/>
      <c r="U53" s="98"/>
      <c r="V53" s="98"/>
      <c r="W53" s="98"/>
      <c r="X53" s="98"/>
      <c r="Y53" s="98"/>
      <c r="Z53" s="98"/>
      <c r="AA53" s="98"/>
      <c r="AB53" s="98"/>
      <c r="AC53" s="98"/>
      <c r="AD53" s="98"/>
      <c r="AE53" s="98"/>
      <c r="AF53" s="98"/>
      <c r="AG53" s="98"/>
      <c r="AH53" s="98"/>
      <c r="AI53" s="98"/>
      <c r="AJ53" s="98"/>
      <c r="AK53" s="98"/>
      <c r="AL53" s="98"/>
      <c r="AM53" s="98"/>
      <c r="AN53" s="98"/>
      <c r="AO53" s="98"/>
      <c r="AP53" s="98"/>
      <c r="AQ53" s="98"/>
      <c r="AR53" s="98"/>
      <c r="AS53" s="98"/>
      <c r="AT53" s="98"/>
      <c r="AU53" s="98"/>
      <c r="AV53" s="98"/>
      <c r="AW53" s="98"/>
      <c r="AX53" s="98"/>
      <c r="AY53" s="98"/>
      <c r="AZ53" s="98"/>
      <c r="BA53" s="98"/>
      <c r="BB53" s="98"/>
      <c r="BC53" s="98"/>
      <c r="BD53" s="98"/>
      <c r="BE53" s="98"/>
      <c r="BF53" s="98"/>
      <c r="BG53" s="98"/>
      <c r="BH53" s="98"/>
      <c r="BI53" s="98"/>
      <c r="BJ53" s="98"/>
      <c r="BK53" s="98"/>
      <c r="BL53" s="98"/>
      <c r="BM53" s="98"/>
      <c r="BN53" s="98"/>
      <c r="BO53" s="98"/>
      <c r="BP53" s="98"/>
      <c r="BQ53" s="98"/>
      <c r="BR53" s="98"/>
      <c r="BS53" s="98"/>
      <c r="BT53" s="98"/>
      <c r="BU53" s="98"/>
      <c r="BV53" s="98"/>
      <c r="BW53" s="98"/>
      <c r="BX53" s="98"/>
      <c r="BY53" s="98"/>
      <c r="BZ53" s="98"/>
      <c r="CA53" s="98"/>
      <c r="CB53" s="98"/>
      <c r="CC53" s="98"/>
      <c r="CD53" s="98"/>
      <c r="CE53" s="98"/>
      <c r="CF53" s="98"/>
      <c r="CG53" s="98"/>
      <c r="CH53" s="98"/>
      <c r="CI53" s="98"/>
      <c r="CJ53" s="98"/>
      <c r="CK53" s="98"/>
      <c r="CL53" s="98"/>
      <c r="CM53" s="98"/>
      <c r="CN53" s="98"/>
      <c r="CO53" s="98"/>
      <c r="CP53" s="98"/>
      <c r="CQ53" s="98"/>
      <c r="CR53" s="98"/>
      <c r="CS53" s="98"/>
      <c r="CT53" s="98"/>
      <c r="CU53" s="98"/>
      <c r="CV53" s="98"/>
      <c r="CW53" s="98"/>
      <c r="CX53" s="98"/>
      <c r="CY53" s="98"/>
      <c r="CZ53" s="98"/>
      <c r="DA53" s="98"/>
      <c r="DB53" s="98"/>
      <c r="DC53" s="98"/>
      <c r="DD53" s="98"/>
      <c r="DE53" s="98"/>
      <c r="DF53" s="98"/>
      <c r="DG53" s="98"/>
      <c r="DH53" s="98"/>
      <c r="DI53" s="98"/>
      <c r="DJ53" s="98"/>
      <c r="DK53" s="98"/>
      <c r="DL53" s="98"/>
      <c r="DM53" s="98"/>
      <c r="DN53" s="98"/>
      <c r="DO53" s="98"/>
      <c r="DP53" s="98"/>
      <c r="DQ53" s="98"/>
      <c r="DR53" s="98"/>
      <c r="DS53" s="98"/>
      <c r="DT53" s="98"/>
      <c r="DU53" s="98"/>
      <c r="DV53" s="98"/>
      <c r="DW53" s="98"/>
      <c r="DX53" s="98"/>
      <c r="DY53" s="98"/>
      <c r="DZ53" s="98"/>
      <c r="EA53" s="98"/>
      <c r="EB53" s="98"/>
      <c r="EC53" s="98"/>
      <c r="ED53" s="98"/>
      <c r="EE53" s="98"/>
      <c r="EF53" s="98"/>
      <c r="EG53" s="98"/>
      <c r="EH53" s="98"/>
      <c r="EI53" s="98"/>
      <c r="EJ53" s="98"/>
      <c r="EK53" s="98"/>
      <c r="EL53" s="98"/>
      <c r="EM53" s="98"/>
      <c r="EN53" s="98"/>
      <c r="EO53" s="98"/>
      <c r="EP53" s="98"/>
      <c r="EQ53" s="98"/>
      <c r="ER53" s="98"/>
      <c r="ES53" s="98"/>
      <c r="ET53" s="98"/>
      <c r="EU53" s="98"/>
      <c r="EV53" s="98"/>
      <c r="EW53" s="98"/>
      <c r="EX53" s="98"/>
      <c r="EY53" s="98"/>
      <c r="EZ53" s="98"/>
      <c r="FA53" s="98"/>
      <c r="FB53" s="98"/>
      <c r="FC53" s="98"/>
      <c r="FD53" s="98"/>
      <c r="FE53" s="98"/>
      <c r="FF53" s="98"/>
      <c r="FG53" s="98"/>
      <c r="FH53" s="98"/>
      <c r="FI53" s="98"/>
      <c r="FJ53" s="98"/>
      <c r="FK53" s="98"/>
      <c r="FL53" s="98"/>
      <c r="FM53" s="98"/>
      <c r="FN53" s="98"/>
      <c r="FO53" s="98"/>
      <c r="FP53" s="98"/>
      <c r="FQ53" s="98"/>
      <c r="FR53" s="98"/>
      <c r="FS53" s="98"/>
      <c r="FT53" s="98"/>
      <c r="FU53" s="98"/>
      <c r="FV53" s="98"/>
      <c r="FW53" s="98"/>
      <c r="FX53" s="98"/>
      <c r="FY53" s="98"/>
      <c r="FZ53" s="98"/>
      <c r="GA53" s="98"/>
      <c r="GB53" s="98"/>
      <c r="GC53" s="98"/>
      <c r="GD53" s="98"/>
      <c r="GE53" s="98"/>
      <c r="GF53" s="98"/>
      <c r="GG53" s="98"/>
      <c r="GH53" s="98"/>
      <c r="GI53" s="98"/>
      <c r="GJ53" s="98"/>
      <c r="GK53" s="98"/>
      <c r="GL53" s="98"/>
      <c r="GM53" s="98"/>
      <c r="GN53" s="98"/>
      <c r="GO53" s="98"/>
      <c r="GP53" s="98"/>
      <c r="GQ53" s="98"/>
      <c r="GR53" s="98"/>
      <c r="GS53" s="98"/>
      <c r="GT53" s="98"/>
      <c r="GU53" s="98"/>
      <c r="GV53" s="98"/>
      <c r="GW53" s="98"/>
      <c r="GX53" s="98"/>
      <c r="GY53" s="98"/>
      <c r="GZ53" s="98"/>
      <c r="HA53" s="98"/>
      <c r="HB53" s="98"/>
      <c r="HC53" s="98"/>
      <c r="HD53" s="98"/>
      <c r="HE53" s="98"/>
      <c r="HF53" s="98"/>
      <c r="HG53" s="98"/>
      <c r="HH53" s="98"/>
      <c r="HI53" s="98"/>
      <c r="HJ53" s="98"/>
      <c r="HK53" s="98"/>
      <c r="HL53" s="98"/>
      <c r="HM53" s="98"/>
      <c r="HN53" s="98"/>
      <c r="HO53" s="98"/>
      <c r="HP53" s="98"/>
      <c r="HQ53" s="98"/>
      <c r="HR53" s="98"/>
      <c r="HS53" s="98"/>
      <c r="HT53" s="98"/>
      <c r="HU53" s="98"/>
      <c r="HV53" s="98"/>
      <c r="HW53" s="98"/>
      <c r="HX53" s="98"/>
      <c r="HY53" s="98"/>
      <c r="HZ53" s="98"/>
      <c r="IA53" s="98"/>
      <c r="IB53" s="98"/>
      <c r="IC53" s="98"/>
      <c r="ID53" s="98"/>
      <c r="IE53" s="98"/>
      <c r="IF53" s="98"/>
      <c r="IG53" s="98"/>
      <c r="IH53" s="98"/>
      <c r="II53" s="98"/>
      <c r="IJ53" s="98"/>
      <c r="IK53" s="98"/>
      <c r="IL53" s="98"/>
      <c r="IM53" s="98"/>
      <c r="IN53" s="98"/>
      <c r="IO53" s="98"/>
      <c r="IP53" s="98"/>
      <c r="IQ53" s="98"/>
      <c r="IR53" s="98"/>
      <c r="IS53" s="98"/>
      <c r="IT53" s="98"/>
      <c r="IU53" s="98"/>
      <c r="IV53" s="98"/>
    </row>
  </sheetData>
  <mergeCells count="1">
    <mergeCell ref="B3:D3"/>
  </mergeCells>
  <pageMargins left="0.31496062992125984" right="0.31496062992125984" top="0.39370078740157483" bottom="0.39370078740157483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6</vt:i4>
      </vt:variant>
    </vt:vector>
  </HeadingPairs>
  <TitlesOfParts>
    <vt:vector size="6" baseType="lpstr">
      <vt:lpstr>Rozpočet 2012</vt:lpstr>
      <vt:lpstr>Rozpočet 2013</vt:lpstr>
      <vt:lpstr>Rozpočet 2014</vt:lpstr>
      <vt:lpstr>Rozpočet 2015</vt:lpstr>
      <vt:lpstr>Rozpočet 2016</vt:lpstr>
      <vt:lpstr>Rozpočet 2018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kveta</cp:lastModifiedBy>
  <cp:revision/>
  <cp:lastPrinted>2017-03-15T09:03:19Z</cp:lastPrinted>
  <dcterms:created xsi:type="dcterms:W3CDTF">2013-03-01T13:21:48Z</dcterms:created>
  <dcterms:modified xsi:type="dcterms:W3CDTF">2018-05-13T19:59:00Z</dcterms:modified>
</cp:coreProperties>
</file>